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ban-Nurse\OneDrive\Desktop\"/>
    </mc:Choice>
  </mc:AlternateContent>
  <bookViews>
    <workbookView xWindow="0" yWindow="0" windowWidth="23040" windowHeight="9264"/>
  </bookViews>
  <sheets>
    <sheet name="ปร.6" sheetId="1" r:id="rId1"/>
    <sheet name="ปร.5" sheetId="2" r:id="rId2"/>
    <sheet name="ปร.4 งานโครงสร้าง " sheetId="3" r:id="rId3"/>
    <sheet name="ปร.4 ครุภัณฑ์" sheetId="4" r:id="rId4"/>
  </sheets>
  <externalReferences>
    <externalReference r:id="rId5"/>
  </externalReferences>
  <definedNames>
    <definedName name="\0">#REF!</definedName>
    <definedName name="\10">#N/A</definedName>
    <definedName name="\a">#REF!</definedName>
    <definedName name="\A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k">#N/A</definedName>
    <definedName name="\m">#N/A</definedName>
    <definedName name="\n">#N/A</definedName>
    <definedName name="\o">#N/A</definedName>
    <definedName name="\p">#N/A</definedName>
    <definedName name="\q">#N/A</definedName>
    <definedName name="\x">#REF!</definedName>
    <definedName name="\z">#REF!</definedName>
    <definedName name="_">#REF!</definedName>
    <definedName name="______________________________________________day1">#REF!</definedName>
    <definedName name="______________________________________________day10">#REF!</definedName>
    <definedName name="______________________________________________day11">#REF!</definedName>
    <definedName name="______________________________________________day12">#REF!</definedName>
    <definedName name="______________________________________________day13">#REF!</definedName>
    <definedName name="______________________________________________day19">#REF!</definedName>
    <definedName name="______________________________________________day2">#REF!</definedName>
    <definedName name="______________________________________________day3">#REF!</definedName>
    <definedName name="______________________________________________day4">#REF!</definedName>
    <definedName name="______________________________________________day5">#REF!</definedName>
    <definedName name="______________________________________________day6">#REF!</definedName>
    <definedName name="______________________________________________day7">#REF!</definedName>
    <definedName name="______________________________________________day8">#REF!</definedName>
    <definedName name="______________________________________________day9">#REF!</definedName>
    <definedName name="____________________________________________day1">#REF!</definedName>
    <definedName name="____________________________________________day10">#REF!</definedName>
    <definedName name="____________________________________________day11">#REF!</definedName>
    <definedName name="____________________________________________day12">#REF!</definedName>
    <definedName name="____________________________________________day13">#REF!</definedName>
    <definedName name="____________________________________________day19">#REF!</definedName>
    <definedName name="____________________________________________day2">#REF!</definedName>
    <definedName name="____________________________________________day3">#REF!</definedName>
    <definedName name="____________________________________________day4">#REF!</definedName>
    <definedName name="____________________________________________day5">#REF!</definedName>
    <definedName name="____________________________________________day6">#REF!</definedName>
    <definedName name="____________________________________________day7">#REF!</definedName>
    <definedName name="____________________________________________day8">#REF!</definedName>
    <definedName name="____________________________________________day9">#REF!</definedName>
    <definedName name="___________________________________________day1">#REF!</definedName>
    <definedName name="___________________________________________day10">#REF!</definedName>
    <definedName name="___________________________________________day11">#REF!</definedName>
    <definedName name="___________________________________________day12">#REF!</definedName>
    <definedName name="___________________________________________day13">#REF!</definedName>
    <definedName name="___________________________________________day19">#REF!</definedName>
    <definedName name="___________________________________________day2">#REF!</definedName>
    <definedName name="___________________________________________day3">#REF!</definedName>
    <definedName name="___________________________________________day4">#REF!</definedName>
    <definedName name="___________________________________________day5">#REF!</definedName>
    <definedName name="___________________________________________day6">#REF!</definedName>
    <definedName name="___________________________________________day7">#REF!</definedName>
    <definedName name="___________________________________________day8">#REF!</definedName>
    <definedName name="___________________________________________day9">#REF!</definedName>
    <definedName name="__________________________________________day1">#REF!</definedName>
    <definedName name="__________________________________________day10">#REF!</definedName>
    <definedName name="__________________________________________day11">#REF!</definedName>
    <definedName name="__________________________________________day12">#REF!</definedName>
    <definedName name="__________________________________________day13">#REF!</definedName>
    <definedName name="__________________________________________day19">#REF!</definedName>
    <definedName name="__________________________________________day2">#REF!</definedName>
    <definedName name="__________________________________________day3">#REF!</definedName>
    <definedName name="__________________________________________day4">#REF!</definedName>
    <definedName name="__________________________________________day5">#REF!</definedName>
    <definedName name="__________________________________________day6">#REF!</definedName>
    <definedName name="__________________________________________day7">#REF!</definedName>
    <definedName name="__________________________________________day8">#REF!</definedName>
    <definedName name="__________________________________________day9">#REF!</definedName>
    <definedName name="_________________________________________day1">#REF!</definedName>
    <definedName name="_________________________________________day10">#REF!</definedName>
    <definedName name="_________________________________________day11">#REF!</definedName>
    <definedName name="_________________________________________day12">#REF!</definedName>
    <definedName name="_________________________________________day13">#REF!</definedName>
    <definedName name="_________________________________________day19">#REF!</definedName>
    <definedName name="_________________________________________day2">#REF!</definedName>
    <definedName name="_________________________________________day3">#REF!</definedName>
    <definedName name="_________________________________________day4">#REF!</definedName>
    <definedName name="_________________________________________day5">#REF!</definedName>
    <definedName name="_________________________________________day6">#REF!</definedName>
    <definedName name="_________________________________________day7">#REF!</definedName>
    <definedName name="_________________________________________day8">#REF!</definedName>
    <definedName name="_________________________________________day9">#REF!</definedName>
    <definedName name="________________________________________day1">#REF!</definedName>
    <definedName name="________________________________________day10">#REF!</definedName>
    <definedName name="________________________________________day11">#REF!</definedName>
    <definedName name="________________________________________day12">#REF!</definedName>
    <definedName name="________________________________________day13">#REF!</definedName>
    <definedName name="________________________________________day19">#REF!</definedName>
    <definedName name="________________________________________day2">#REF!</definedName>
    <definedName name="________________________________________day3">#REF!</definedName>
    <definedName name="________________________________________day4">#REF!</definedName>
    <definedName name="________________________________________day5">#REF!</definedName>
    <definedName name="________________________________________day6">#REF!</definedName>
    <definedName name="________________________________________day7">#REF!</definedName>
    <definedName name="________________________________________day8">#REF!</definedName>
    <definedName name="________________________________________day9">#REF!</definedName>
    <definedName name="_______________________________________day1">#REF!</definedName>
    <definedName name="_______________________________________day10">#REF!</definedName>
    <definedName name="_______________________________________day11">#REF!</definedName>
    <definedName name="_______________________________________day12">#REF!</definedName>
    <definedName name="_______________________________________day13">#REF!</definedName>
    <definedName name="_______________________________________day19">#REF!</definedName>
    <definedName name="_______________________________________day2">#REF!</definedName>
    <definedName name="_______________________________________day3">#REF!</definedName>
    <definedName name="_______________________________________day4">#REF!</definedName>
    <definedName name="_______________________________________day5">#REF!</definedName>
    <definedName name="_______________________________________day6">#REF!</definedName>
    <definedName name="_______________________________________day7">#REF!</definedName>
    <definedName name="_______________________________________day8">#REF!</definedName>
    <definedName name="_______________________________________day9">#REF!</definedName>
    <definedName name="______________________________________day1">#REF!</definedName>
    <definedName name="______________________________________day10">#REF!</definedName>
    <definedName name="______________________________________day11">#REF!</definedName>
    <definedName name="______________________________________day12">#REF!</definedName>
    <definedName name="______________________________________day13">#REF!</definedName>
    <definedName name="______________________________________day19">#REF!</definedName>
    <definedName name="______________________________________day2">#REF!</definedName>
    <definedName name="______________________________________day3">#REF!</definedName>
    <definedName name="______________________________________day4">#REF!</definedName>
    <definedName name="______________________________________day5">#REF!</definedName>
    <definedName name="______________________________________day6">#REF!</definedName>
    <definedName name="______________________________________day7">#REF!</definedName>
    <definedName name="______________________________________day8">#REF!</definedName>
    <definedName name="______________________________________day9">#REF!</definedName>
    <definedName name="_____________________________________day1">#REF!</definedName>
    <definedName name="_____________________________________day10">#REF!</definedName>
    <definedName name="_____________________________________day11">#REF!</definedName>
    <definedName name="_____________________________________day12">#REF!</definedName>
    <definedName name="_____________________________________day13">#REF!</definedName>
    <definedName name="_____________________________________day19">#REF!</definedName>
    <definedName name="_____________________________________day2">#REF!</definedName>
    <definedName name="_____________________________________day3">#REF!</definedName>
    <definedName name="_____________________________________day4">#REF!</definedName>
    <definedName name="_____________________________________day5">#REF!</definedName>
    <definedName name="_____________________________________day6">#REF!</definedName>
    <definedName name="_____________________________________day7">#REF!</definedName>
    <definedName name="_____________________________________day8">#REF!</definedName>
    <definedName name="_____________________________________day9">#REF!</definedName>
    <definedName name="____________________________________day1">#REF!</definedName>
    <definedName name="____________________________________day10">#REF!</definedName>
    <definedName name="____________________________________day11">#REF!</definedName>
    <definedName name="____________________________________day12">#REF!</definedName>
    <definedName name="____________________________________day13">#REF!</definedName>
    <definedName name="____________________________________day19">#REF!</definedName>
    <definedName name="____________________________________day2">#REF!</definedName>
    <definedName name="____________________________________day3">#REF!</definedName>
    <definedName name="____________________________________day4">#REF!</definedName>
    <definedName name="____________________________________day5">#REF!</definedName>
    <definedName name="____________________________________day6">#REF!</definedName>
    <definedName name="____________________________________day7">#REF!</definedName>
    <definedName name="____________________________________day8">#REF!</definedName>
    <definedName name="____________________________________day9">#REF!</definedName>
    <definedName name="___________________________________day1">#REF!</definedName>
    <definedName name="___________________________________day10">#REF!</definedName>
    <definedName name="___________________________________day11">#REF!</definedName>
    <definedName name="___________________________________day12">#REF!</definedName>
    <definedName name="___________________________________day13">#REF!</definedName>
    <definedName name="___________________________________day19">#REF!</definedName>
    <definedName name="___________________________________day2">#REF!</definedName>
    <definedName name="___________________________________day3">#REF!</definedName>
    <definedName name="___________________________________day4">#REF!</definedName>
    <definedName name="___________________________________day5">#REF!</definedName>
    <definedName name="___________________________________day6">#REF!</definedName>
    <definedName name="___________________________________day7">#REF!</definedName>
    <definedName name="___________________________________day8">#REF!</definedName>
    <definedName name="___________________________________day9">#REF!</definedName>
    <definedName name="__________________________________day1">#REF!</definedName>
    <definedName name="__________________________________day10">#REF!</definedName>
    <definedName name="__________________________________day11">#REF!</definedName>
    <definedName name="__________________________________day12">#REF!</definedName>
    <definedName name="__________________________________day13">#REF!</definedName>
    <definedName name="__________________________________day19">#REF!</definedName>
    <definedName name="__________________________________day2">#REF!</definedName>
    <definedName name="__________________________________day3">#REF!</definedName>
    <definedName name="__________________________________day4">#REF!</definedName>
    <definedName name="__________________________________day5">#REF!</definedName>
    <definedName name="__________________________________day6">#REF!</definedName>
    <definedName name="__________________________________day7">#REF!</definedName>
    <definedName name="__________________________________day8">#REF!</definedName>
    <definedName name="__________________________________day9">#REF!</definedName>
    <definedName name="_________________________________day1">#REF!</definedName>
    <definedName name="_________________________________day10">#REF!</definedName>
    <definedName name="_________________________________day11">#REF!</definedName>
    <definedName name="_________________________________day12">#REF!</definedName>
    <definedName name="_________________________________day13">#REF!</definedName>
    <definedName name="_________________________________day19">#REF!</definedName>
    <definedName name="_________________________________day2">#REF!</definedName>
    <definedName name="_________________________________day3">#REF!</definedName>
    <definedName name="_________________________________day4">#REF!</definedName>
    <definedName name="_________________________________day5">#REF!</definedName>
    <definedName name="_________________________________day6">#REF!</definedName>
    <definedName name="_________________________________day7">#REF!</definedName>
    <definedName name="_________________________________day8">#REF!</definedName>
    <definedName name="_________________________________day9">#REF!</definedName>
    <definedName name="________________________________day1">#REF!</definedName>
    <definedName name="________________________________day10">#REF!</definedName>
    <definedName name="________________________________day11">#REF!</definedName>
    <definedName name="________________________________day12">#REF!</definedName>
    <definedName name="________________________________day13">#REF!</definedName>
    <definedName name="________________________________day19">#REF!</definedName>
    <definedName name="________________________________day2">#REF!</definedName>
    <definedName name="________________________________day3">#REF!</definedName>
    <definedName name="________________________________day4">#REF!</definedName>
    <definedName name="________________________________day5">#REF!</definedName>
    <definedName name="________________________________day6">#REF!</definedName>
    <definedName name="________________________________day7">#REF!</definedName>
    <definedName name="________________________________day8">#REF!</definedName>
    <definedName name="________________________________day9">#REF!</definedName>
    <definedName name="_______________________________day1">#REF!</definedName>
    <definedName name="_______________________________day10">#REF!</definedName>
    <definedName name="_______________________________day11">#REF!</definedName>
    <definedName name="_______________________________day12">#REF!</definedName>
    <definedName name="_______________________________day13">#REF!</definedName>
    <definedName name="_______________________________day19">#REF!</definedName>
    <definedName name="_______________________________day2">#REF!</definedName>
    <definedName name="_______________________________day3">#REF!</definedName>
    <definedName name="_______________________________day4">#REF!</definedName>
    <definedName name="_______________________________day5">#REF!</definedName>
    <definedName name="_______________________________day6">#REF!</definedName>
    <definedName name="_______________________________day7">#REF!</definedName>
    <definedName name="_______________________________day8">#REF!</definedName>
    <definedName name="_______________________________day9">#REF!</definedName>
    <definedName name="______________________________day1">#REF!</definedName>
    <definedName name="______________________________day10">#REF!</definedName>
    <definedName name="______________________________day11">#REF!</definedName>
    <definedName name="______________________________day12">#REF!</definedName>
    <definedName name="______________________________day13">#REF!</definedName>
    <definedName name="______________________________day19">#REF!</definedName>
    <definedName name="______________________________day2">#REF!</definedName>
    <definedName name="______________________________day3">#REF!</definedName>
    <definedName name="______________________________day4">#REF!</definedName>
    <definedName name="______________________________day5">#REF!</definedName>
    <definedName name="______________________________day6">#REF!</definedName>
    <definedName name="______________________________day7">#REF!</definedName>
    <definedName name="______________________________day8">#REF!</definedName>
    <definedName name="______________________________day9">#REF!</definedName>
    <definedName name="_____________________________day1">#REF!</definedName>
    <definedName name="_____________________________day10">#REF!</definedName>
    <definedName name="_____________________________day11">#REF!</definedName>
    <definedName name="_____________________________day12">#REF!</definedName>
    <definedName name="_____________________________day13">#REF!</definedName>
    <definedName name="_____________________________day19">#REF!</definedName>
    <definedName name="_____________________________day2">#REF!</definedName>
    <definedName name="_____________________________day3">#REF!</definedName>
    <definedName name="_____________________________day4">#REF!</definedName>
    <definedName name="_____________________________day5">#REF!</definedName>
    <definedName name="_____________________________day6">#REF!</definedName>
    <definedName name="_____________________________day7">#REF!</definedName>
    <definedName name="_____________________________day8">#REF!</definedName>
    <definedName name="_____________________________day9">#REF!</definedName>
    <definedName name="____________________________day1">#REF!</definedName>
    <definedName name="____________________________day10">#REF!</definedName>
    <definedName name="____________________________day11">#REF!</definedName>
    <definedName name="____________________________day12">#REF!</definedName>
    <definedName name="____________________________day13">#REF!</definedName>
    <definedName name="____________________________day19">#REF!</definedName>
    <definedName name="____________________________day2">#REF!</definedName>
    <definedName name="____________________________day3">#REF!</definedName>
    <definedName name="____________________________day4">#REF!</definedName>
    <definedName name="____________________________day5">#REF!</definedName>
    <definedName name="____________________________day6">#REF!</definedName>
    <definedName name="____________________________day7">#REF!</definedName>
    <definedName name="____________________________day8">#REF!</definedName>
    <definedName name="____________________________day9">#REF!</definedName>
    <definedName name="___________________________day1">#REF!</definedName>
    <definedName name="___________________________day10">#REF!</definedName>
    <definedName name="___________________________day11">#REF!</definedName>
    <definedName name="___________________________day12">#REF!</definedName>
    <definedName name="___________________________day13">#REF!</definedName>
    <definedName name="___________________________day19">#REF!</definedName>
    <definedName name="___________________________day2">#REF!</definedName>
    <definedName name="___________________________day3">#REF!</definedName>
    <definedName name="___________________________day4">#REF!</definedName>
    <definedName name="___________________________day5">#REF!</definedName>
    <definedName name="___________________________day6">#REF!</definedName>
    <definedName name="___________________________day7">#REF!</definedName>
    <definedName name="___________________________day8">#REF!</definedName>
    <definedName name="___________________________day9">#REF!</definedName>
    <definedName name="__________________________day1">#REF!</definedName>
    <definedName name="__________________________day10">#REF!</definedName>
    <definedName name="__________________________day11">#REF!</definedName>
    <definedName name="__________________________day12">#REF!</definedName>
    <definedName name="__________________________day13">#REF!</definedName>
    <definedName name="__________________________day19">#REF!</definedName>
    <definedName name="__________________________day2">#REF!</definedName>
    <definedName name="__________________________day3">#REF!</definedName>
    <definedName name="__________________________day4">#REF!</definedName>
    <definedName name="__________________________day5">#REF!</definedName>
    <definedName name="__________________________day6">#REF!</definedName>
    <definedName name="__________________________day7">#REF!</definedName>
    <definedName name="__________________________day8">#REF!</definedName>
    <definedName name="__________________________day9">#REF!</definedName>
    <definedName name="_________________________day1">#REF!</definedName>
    <definedName name="_________________________day10">#REF!</definedName>
    <definedName name="_________________________day11">#REF!</definedName>
    <definedName name="_________________________day12">#REF!</definedName>
    <definedName name="_________________________day13">#REF!</definedName>
    <definedName name="_________________________day19">#REF!</definedName>
    <definedName name="_________________________day2">#REF!</definedName>
    <definedName name="_________________________day3">#REF!</definedName>
    <definedName name="_________________________day4">#REF!</definedName>
    <definedName name="_________________________day5">#REF!</definedName>
    <definedName name="_________________________day6">#REF!</definedName>
    <definedName name="_________________________day7">#REF!</definedName>
    <definedName name="_________________________day8">#REF!</definedName>
    <definedName name="_________________________day9">#REF!</definedName>
    <definedName name="_________________________sp1">#REF!</definedName>
    <definedName name="________________________aa1">#REF!</definedName>
    <definedName name="________________________d1">#REF!</definedName>
    <definedName name="________________________day1">#REF!</definedName>
    <definedName name="________________________day10">#REF!</definedName>
    <definedName name="________________________day11">#REF!</definedName>
    <definedName name="________________________day12">#REF!</definedName>
    <definedName name="________________________day13">#REF!</definedName>
    <definedName name="________________________day19">#REF!</definedName>
    <definedName name="________________________day2">#REF!</definedName>
    <definedName name="________________________day3">#REF!</definedName>
    <definedName name="________________________day4">#REF!</definedName>
    <definedName name="________________________day5">#REF!</definedName>
    <definedName name="________________________day6">#REF!</definedName>
    <definedName name="________________________day7">#REF!</definedName>
    <definedName name="________________________day8">#REF!</definedName>
    <definedName name="________________________day9">#REF!</definedName>
    <definedName name="________________________ddd1">#REF!</definedName>
    <definedName name="________________________f1">#REF!</definedName>
    <definedName name="________________________f2">#REF!</definedName>
    <definedName name="________________________oba1">#REF!</definedName>
    <definedName name="________________________oba2">#REF!</definedName>
    <definedName name="________________________we1">#REF!</definedName>
    <definedName name="________________________we2">#REF!</definedName>
    <definedName name="_______________________aa1">#REF!</definedName>
    <definedName name="_______________________aaa1">#REF!</definedName>
    <definedName name="_______________________d1">#REF!</definedName>
    <definedName name="_______________________day1">#REF!</definedName>
    <definedName name="_______________________day10">#REF!</definedName>
    <definedName name="_______________________day11">#REF!</definedName>
    <definedName name="_______________________day12">#REF!</definedName>
    <definedName name="_______________________day13">#REF!</definedName>
    <definedName name="_______________________day19">#REF!</definedName>
    <definedName name="_______________________day2">#REF!</definedName>
    <definedName name="_______________________day3">#REF!</definedName>
    <definedName name="_______________________day4">#REF!</definedName>
    <definedName name="_______________________day5">#REF!</definedName>
    <definedName name="_______________________day6">#REF!</definedName>
    <definedName name="_______________________day7">#REF!</definedName>
    <definedName name="_______________________day8">#REF!</definedName>
    <definedName name="_______________________day9">#REF!</definedName>
    <definedName name="_______________________dd1">#REF!</definedName>
    <definedName name="_______________________ddd1">#REF!</definedName>
    <definedName name="_______________________f1">#REF!</definedName>
    <definedName name="_______________________f2">#REF!</definedName>
    <definedName name="_______________________ff1">#REF!</definedName>
    <definedName name="_______________________oba1">#REF!</definedName>
    <definedName name="_______________________oba2">#REF!</definedName>
    <definedName name="_______________________sp1">#REF!</definedName>
    <definedName name="_______________________we1">#REF!</definedName>
    <definedName name="_______________________we2">#REF!</definedName>
    <definedName name="_______________________wee1">#REF!</definedName>
    <definedName name="______________________aa1">#REF!</definedName>
    <definedName name="______________________aaa1">#REF!</definedName>
    <definedName name="______________________d1">#REF!</definedName>
    <definedName name="______________________day1">#REF!</definedName>
    <definedName name="______________________day10">#REF!</definedName>
    <definedName name="______________________day11">#REF!</definedName>
    <definedName name="______________________day12">#REF!</definedName>
    <definedName name="______________________day13">#REF!</definedName>
    <definedName name="______________________day19">#REF!</definedName>
    <definedName name="______________________day2">#REF!</definedName>
    <definedName name="______________________day3">#REF!</definedName>
    <definedName name="______________________day4">#REF!</definedName>
    <definedName name="______________________day5">#REF!</definedName>
    <definedName name="______________________day6">#REF!</definedName>
    <definedName name="______________________day7">#REF!</definedName>
    <definedName name="______________________day8">#REF!</definedName>
    <definedName name="______________________day9">#REF!</definedName>
    <definedName name="______________________dd1">#REF!</definedName>
    <definedName name="______________________ddd1">#REF!</definedName>
    <definedName name="______________________f1">#REF!</definedName>
    <definedName name="______________________f2">#REF!</definedName>
    <definedName name="______________________ff1">#REF!</definedName>
    <definedName name="______________________oba1">#REF!</definedName>
    <definedName name="______________________oba2">#REF!</definedName>
    <definedName name="______________________sp1">#REF!</definedName>
    <definedName name="______________________tc1">#REF!</definedName>
    <definedName name="______________________we1">#REF!</definedName>
    <definedName name="______________________we2">#REF!</definedName>
    <definedName name="______________________wee1">#REF!</definedName>
    <definedName name="_____________________aa1">#REF!</definedName>
    <definedName name="_____________________aaa1">#REF!</definedName>
    <definedName name="_____________________d1">#REF!</definedName>
    <definedName name="_____________________day1">#REF!</definedName>
    <definedName name="_____________________day10">#REF!</definedName>
    <definedName name="_____________________day11">#REF!</definedName>
    <definedName name="_____________________day12">#REF!</definedName>
    <definedName name="_____________________day13">#REF!</definedName>
    <definedName name="_____________________day19">#REF!</definedName>
    <definedName name="_____________________day2">#REF!</definedName>
    <definedName name="_____________________day3">#REF!</definedName>
    <definedName name="_____________________day4">#REF!</definedName>
    <definedName name="_____________________day5">#REF!</definedName>
    <definedName name="_____________________day6">#REF!</definedName>
    <definedName name="_____________________day7">#REF!</definedName>
    <definedName name="_____________________day8">#REF!</definedName>
    <definedName name="_____________________day9">#REF!</definedName>
    <definedName name="_____________________dd1">#REF!</definedName>
    <definedName name="_____________________ddd1">#REF!</definedName>
    <definedName name="_____________________f1">#REF!</definedName>
    <definedName name="_____________________f2">#REF!</definedName>
    <definedName name="_____________________ff1">#REF!</definedName>
    <definedName name="_____________________ml1">#REF!</definedName>
    <definedName name="_____________________oba1">#REF!</definedName>
    <definedName name="_____________________oba2">#REF!</definedName>
    <definedName name="_____________________sp1">#REF!</definedName>
    <definedName name="_____________________tc1">#REF!</definedName>
    <definedName name="_____________________we1">#REF!</definedName>
    <definedName name="_____________________we2">#REF!</definedName>
    <definedName name="_____________________wee1">#REF!</definedName>
    <definedName name="____________________aa1">#REF!</definedName>
    <definedName name="____________________aa2">#REF!</definedName>
    <definedName name="____________________aaa1">#REF!</definedName>
    <definedName name="____________________ARE2">#N/A</definedName>
    <definedName name="____________________ARE3">#N/A</definedName>
    <definedName name="____________________ARE4">#N/A</definedName>
    <definedName name="____________________ARE5">#N/A</definedName>
    <definedName name="____________________ARE6">#N/A</definedName>
    <definedName name="____________________ARE7">#N/A</definedName>
    <definedName name="____________________ARE8">#N/A</definedName>
    <definedName name="____________________d1">#REF!</definedName>
    <definedName name="____________________day1">#REF!</definedName>
    <definedName name="____________________day10">#REF!</definedName>
    <definedName name="____________________day11">#REF!</definedName>
    <definedName name="____________________day12">#REF!</definedName>
    <definedName name="____________________day13">#REF!</definedName>
    <definedName name="____________________day19">#REF!</definedName>
    <definedName name="____________________day2">#REF!</definedName>
    <definedName name="____________________day3">#REF!</definedName>
    <definedName name="____________________day4">#REF!</definedName>
    <definedName name="____________________day5">#REF!</definedName>
    <definedName name="____________________day6">#REF!</definedName>
    <definedName name="____________________day7">#REF!</definedName>
    <definedName name="____________________day8">#REF!</definedName>
    <definedName name="____________________day9">#REF!</definedName>
    <definedName name="____________________dd1">#REF!</definedName>
    <definedName name="____________________ddd1">#REF!</definedName>
    <definedName name="____________________f1">#REF!</definedName>
    <definedName name="____________________f2">#REF!</definedName>
    <definedName name="____________________ff1">#REF!</definedName>
    <definedName name="____________________ml1">#REF!</definedName>
    <definedName name="____________________NG14">#N/A</definedName>
    <definedName name="____________________NG15">#N/A</definedName>
    <definedName name="____________________NG16">#N/A</definedName>
    <definedName name="____________________NG17">#N/A</definedName>
    <definedName name="____________________NG18">#N/A</definedName>
    <definedName name="____________________NG19">#N/A</definedName>
    <definedName name="____________________oba1">#REF!</definedName>
    <definedName name="____________________oba2">#REF!</definedName>
    <definedName name="____________________sp1">#REF!</definedName>
    <definedName name="____________________tc1">#REF!</definedName>
    <definedName name="____________________we1">#REF!</definedName>
    <definedName name="____________________we2">#REF!</definedName>
    <definedName name="____________________wee1">#REF!</definedName>
    <definedName name="___________________aa1">#REF!</definedName>
    <definedName name="___________________aaa1">#REF!</definedName>
    <definedName name="___________________ARE1">#N/A</definedName>
    <definedName name="___________________ARE2">#N/A</definedName>
    <definedName name="___________________ARE3">#N/A</definedName>
    <definedName name="___________________ARE4">#N/A</definedName>
    <definedName name="___________________ARE5">#N/A</definedName>
    <definedName name="___________________ARE6">#N/A</definedName>
    <definedName name="___________________ARE7">#N/A</definedName>
    <definedName name="___________________ARE8">#N/A</definedName>
    <definedName name="___________________d1">#REF!</definedName>
    <definedName name="___________________day1">#REF!</definedName>
    <definedName name="___________________day10">#REF!</definedName>
    <definedName name="___________________day11">#REF!</definedName>
    <definedName name="___________________day12">#REF!</definedName>
    <definedName name="___________________day13">#REF!</definedName>
    <definedName name="___________________day19">#REF!</definedName>
    <definedName name="___________________day2">#REF!</definedName>
    <definedName name="___________________day3">#REF!</definedName>
    <definedName name="___________________day4">#REF!</definedName>
    <definedName name="___________________day5">#REF!</definedName>
    <definedName name="___________________day6">#REF!</definedName>
    <definedName name="___________________day7">#REF!</definedName>
    <definedName name="___________________day8">#REF!</definedName>
    <definedName name="___________________day9">#REF!</definedName>
    <definedName name="___________________dd1">#REF!</definedName>
    <definedName name="___________________ddd1">#REF!</definedName>
    <definedName name="___________________f1">#REF!</definedName>
    <definedName name="___________________f2">#REF!</definedName>
    <definedName name="___________________ff1">#REF!</definedName>
    <definedName name="___________________ml1">#REF!</definedName>
    <definedName name="___________________NG13">#N/A</definedName>
    <definedName name="___________________NG14">#N/A</definedName>
    <definedName name="___________________NG15">#N/A</definedName>
    <definedName name="___________________NG16">#N/A</definedName>
    <definedName name="___________________NG17">#N/A</definedName>
    <definedName name="___________________NG18">#N/A</definedName>
    <definedName name="___________________NG19">#N/A</definedName>
    <definedName name="___________________oba1">#REF!</definedName>
    <definedName name="___________________oba2">#REF!</definedName>
    <definedName name="___________________sp1">#REF!</definedName>
    <definedName name="___________________tc1">#REF!</definedName>
    <definedName name="___________________we1">#REF!</definedName>
    <definedName name="___________________we2">#REF!</definedName>
    <definedName name="___________________wee1">#REF!</definedName>
    <definedName name="__________________aa1">#REF!</definedName>
    <definedName name="__________________aaa1">#REF!</definedName>
    <definedName name="__________________ARE1">#N/A</definedName>
    <definedName name="__________________ARE2">#N/A</definedName>
    <definedName name="__________________ARE3">#N/A</definedName>
    <definedName name="__________________ARE4">#N/A</definedName>
    <definedName name="__________________ARE5">#N/A</definedName>
    <definedName name="__________________ARE6">#N/A</definedName>
    <definedName name="__________________ARE7">#N/A</definedName>
    <definedName name="__________________ARE8">#N/A</definedName>
    <definedName name="__________________d1">#REF!</definedName>
    <definedName name="__________________day1">#REF!</definedName>
    <definedName name="__________________day10">#REF!</definedName>
    <definedName name="__________________day11">#REF!</definedName>
    <definedName name="__________________day12">#REF!</definedName>
    <definedName name="__________________day13">#REF!</definedName>
    <definedName name="__________________day19">#REF!</definedName>
    <definedName name="__________________day2">#REF!</definedName>
    <definedName name="__________________day3">#REF!</definedName>
    <definedName name="__________________day4">#REF!</definedName>
    <definedName name="__________________day5">#REF!</definedName>
    <definedName name="__________________day6">#REF!</definedName>
    <definedName name="__________________day7">#REF!</definedName>
    <definedName name="__________________day8">#REF!</definedName>
    <definedName name="__________________day9">#REF!</definedName>
    <definedName name="__________________dd1">#REF!</definedName>
    <definedName name="__________________ddd1">#REF!</definedName>
    <definedName name="__________________f1">#REF!</definedName>
    <definedName name="__________________f2">#REF!</definedName>
    <definedName name="__________________ff1">#REF!</definedName>
    <definedName name="__________________ml1">#REF!</definedName>
    <definedName name="__________________NG13">#N/A</definedName>
    <definedName name="__________________NG14">#N/A</definedName>
    <definedName name="__________________NG15">#N/A</definedName>
    <definedName name="__________________NG16">#N/A</definedName>
    <definedName name="__________________NG17">#N/A</definedName>
    <definedName name="__________________NG18">#N/A</definedName>
    <definedName name="__________________NG19">#N/A</definedName>
    <definedName name="__________________oba1">#REF!</definedName>
    <definedName name="__________________oba2">#REF!</definedName>
    <definedName name="__________________sp1">#REF!</definedName>
    <definedName name="__________________tc1">#REF!</definedName>
    <definedName name="__________________we1">#REF!</definedName>
    <definedName name="__________________we2">#REF!</definedName>
    <definedName name="__________________wee1">#REF!</definedName>
    <definedName name="_________________aa1">#REF!</definedName>
    <definedName name="_________________aaa1">#REF!</definedName>
    <definedName name="_________________ARE1">#N/A</definedName>
    <definedName name="_________________ARE2">#N/A</definedName>
    <definedName name="_________________ARE3">#N/A</definedName>
    <definedName name="_________________ARE4">#N/A</definedName>
    <definedName name="_________________ARE5">#N/A</definedName>
    <definedName name="_________________ARE6">#N/A</definedName>
    <definedName name="_________________ARE7">#N/A</definedName>
    <definedName name="_________________ARE8">#N/A</definedName>
    <definedName name="_________________d1">#REF!</definedName>
    <definedName name="_________________day1">#REF!</definedName>
    <definedName name="_________________day10">#REF!</definedName>
    <definedName name="_________________day11">#REF!</definedName>
    <definedName name="_________________day12">#REF!</definedName>
    <definedName name="_________________day13">#REF!</definedName>
    <definedName name="_________________day19">#REF!</definedName>
    <definedName name="_________________day2">#REF!</definedName>
    <definedName name="_________________day3">#REF!</definedName>
    <definedName name="_________________day4">#REF!</definedName>
    <definedName name="_________________day5">#REF!</definedName>
    <definedName name="_________________day6">#REF!</definedName>
    <definedName name="_________________day7">#REF!</definedName>
    <definedName name="_________________day8">#REF!</definedName>
    <definedName name="_________________day9">#REF!</definedName>
    <definedName name="_________________dd1">#REF!</definedName>
    <definedName name="_________________ddd1">#REF!</definedName>
    <definedName name="_________________f1">#REF!</definedName>
    <definedName name="_________________f2">#REF!</definedName>
    <definedName name="_________________ff1">#REF!</definedName>
    <definedName name="_________________ml1">#REF!</definedName>
    <definedName name="_________________NG13">#N/A</definedName>
    <definedName name="_________________NG14">#N/A</definedName>
    <definedName name="_________________NG15">#N/A</definedName>
    <definedName name="_________________NG16">#N/A</definedName>
    <definedName name="_________________NG17">#N/A</definedName>
    <definedName name="_________________NG18">#N/A</definedName>
    <definedName name="_________________NG19">#N/A</definedName>
    <definedName name="_________________oba1">#REF!</definedName>
    <definedName name="_________________oba2">#REF!</definedName>
    <definedName name="_________________sp1">#REF!</definedName>
    <definedName name="_________________tc1">#REF!</definedName>
    <definedName name="_________________we1">#REF!</definedName>
    <definedName name="_________________we2">#REF!</definedName>
    <definedName name="_________________wee1">#REF!</definedName>
    <definedName name="________________aa1">#REF!</definedName>
    <definedName name="________________aaa1">#REF!</definedName>
    <definedName name="________________ARE1">#N/A</definedName>
    <definedName name="________________ARE2">#N/A</definedName>
    <definedName name="________________ARE3">#N/A</definedName>
    <definedName name="________________ARE4">#N/A</definedName>
    <definedName name="________________ARE5">#N/A</definedName>
    <definedName name="________________ARE6">#N/A</definedName>
    <definedName name="________________ARE7">#N/A</definedName>
    <definedName name="________________ARE8">#N/A</definedName>
    <definedName name="________________d1">#REF!</definedName>
    <definedName name="________________day1">#REF!</definedName>
    <definedName name="________________day10">#REF!</definedName>
    <definedName name="________________day11">#REF!</definedName>
    <definedName name="________________day12">#REF!</definedName>
    <definedName name="________________day13">#REF!</definedName>
    <definedName name="________________day19">#REF!</definedName>
    <definedName name="________________day2">#REF!</definedName>
    <definedName name="________________day3">#REF!</definedName>
    <definedName name="________________day4">#REF!</definedName>
    <definedName name="________________day5">#REF!</definedName>
    <definedName name="________________day6">#REF!</definedName>
    <definedName name="________________day7">#REF!</definedName>
    <definedName name="________________day8">#REF!</definedName>
    <definedName name="________________day9">#REF!</definedName>
    <definedName name="________________dd1">#REF!</definedName>
    <definedName name="________________ddd1">#REF!</definedName>
    <definedName name="________________f1">#REF!</definedName>
    <definedName name="________________f2">#REF!</definedName>
    <definedName name="________________ff1">#REF!</definedName>
    <definedName name="________________ml1">#REF!</definedName>
    <definedName name="________________NG13">#N/A</definedName>
    <definedName name="________________NG14">#N/A</definedName>
    <definedName name="________________NG15">#N/A</definedName>
    <definedName name="________________NG16">#N/A</definedName>
    <definedName name="________________NG17">#N/A</definedName>
    <definedName name="________________NG18">#N/A</definedName>
    <definedName name="________________NG19">#N/A</definedName>
    <definedName name="________________oba1">#REF!</definedName>
    <definedName name="________________oba2">#REF!</definedName>
    <definedName name="________________sp1">#REF!</definedName>
    <definedName name="________________tc1">#REF!</definedName>
    <definedName name="________________we1">#REF!</definedName>
    <definedName name="________________we2">#REF!</definedName>
    <definedName name="________________wee1">#REF!</definedName>
    <definedName name="_______________aa1">#REF!</definedName>
    <definedName name="_______________aaa1">#REF!</definedName>
    <definedName name="_______________ARE1">#N/A</definedName>
    <definedName name="_______________ARE2">#N/A</definedName>
    <definedName name="_______________ARE3">#N/A</definedName>
    <definedName name="_______________ARE4">#N/A</definedName>
    <definedName name="_______________ARE5">#N/A</definedName>
    <definedName name="_______________ARE6">#N/A</definedName>
    <definedName name="_______________ARE7">#N/A</definedName>
    <definedName name="_______________ARE8">#N/A</definedName>
    <definedName name="_______________d1">#REF!</definedName>
    <definedName name="_______________day1">#REF!</definedName>
    <definedName name="_______________day10">#REF!</definedName>
    <definedName name="_______________day11">#REF!</definedName>
    <definedName name="_______________day12">#REF!</definedName>
    <definedName name="_______________day13">#REF!</definedName>
    <definedName name="_______________day19">#REF!</definedName>
    <definedName name="_______________day2">#REF!</definedName>
    <definedName name="_______________day3">#REF!</definedName>
    <definedName name="_______________day4">#REF!</definedName>
    <definedName name="_______________day5">#REF!</definedName>
    <definedName name="_______________day6">#REF!</definedName>
    <definedName name="_______________day7">#REF!</definedName>
    <definedName name="_______________day8">#REF!</definedName>
    <definedName name="_______________day9">#REF!</definedName>
    <definedName name="_______________dd1">#REF!</definedName>
    <definedName name="_______________ddd1">#REF!</definedName>
    <definedName name="_______________f1">#REF!</definedName>
    <definedName name="_______________f2">#REF!</definedName>
    <definedName name="_______________ff1">#REF!</definedName>
    <definedName name="_______________ml1">#REF!</definedName>
    <definedName name="_______________NG13">#N/A</definedName>
    <definedName name="_______________NG14">#N/A</definedName>
    <definedName name="_______________NG15">#N/A</definedName>
    <definedName name="_______________NG16">#N/A</definedName>
    <definedName name="_______________NG17">#N/A</definedName>
    <definedName name="_______________NG18">#N/A</definedName>
    <definedName name="_______________NG19">#N/A</definedName>
    <definedName name="_______________oba1">#REF!</definedName>
    <definedName name="_______________oba2">#REF!</definedName>
    <definedName name="_______________sp1">#REF!</definedName>
    <definedName name="_______________tc1">#REF!</definedName>
    <definedName name="_______________we1">#REF!</definedName>
    <definedName name="_______________we2">#REF!</definedName>
    <definedName name="_______________wee1">#REF!</definedName>
    <definedName name="______________aa1">#REF!</definedName>
    <definedName name="______________aaa1">#REF!</definedName>
    <definedName name="______________ARE1">#N/A</definedName>
    <definedName name="______________ARE2">#N/A</definedName>
    <definedName name="______________ARE3">#N/A</definedName>
    <definedName name="______________ARE4">#N/A</definedName>
    <definedName name="______________ARE5">#N/A</definedName>
    <definedName name="______________ARE6">#N/A</definedName>
    <definedName name="______________ARE7">#N/A</definedName>
    <definedName name="______________ARE8">#N/A</definedName>
    <definedName name="______________d1">#REF!</definedName>
    <definedName name="______________day1">#REF!</definedName>
    <definedName name="______________day10">#REF!</definedName>
    <definedName name="______________day11">#REF!</definedName>
    <definedName name="______________day12">#REF!</definedName>
    <definedName name="______________day13">#REF!</definedName>
    <definedName name="______________day19">#REF!</definedName>
    <definedName name="______________day2">#REF!</definedName>
    <definedName name="______________day3">#REF!</definedName>
    <definedName name="______________day4">#REF!</definedName>
    <definedName name="______________day5">#REF!</definedName>
    <definedName name="______________day6">#REF!</definedName>
    <definedName name="______________day7">#REF!</definedName>
    <definedName name="______________day8">#REF!</definedName>
    <definedName name="______________day9">#REF!</definedName>
    <definedName name="______________dd1">#REF!</definedName>
    <definedName name="______________ddd1">#REF!</definedName>
    <definedName name="______________f1">#REF!</definedName>
    <definedName name="______________f2">#REF!</definedName>
    <definedName name="______________ff1">#REF!</definedName>
    <definedName name="______________ml1">#REF!</definedName>
    <definedName name="______________NG13">#N/A</definedName>
    <definedName name="______________NG14">#N/A</definedName>
    <definedName name="______________NG15">#N/A</definedName>
    <definedName name="______________NG16">#N/A</definedName>
    <definedName name="______________NG17">#N/A</definedName>
    <definedName name="______________NG18">#N/A</definedName>
    <definedName name="______________NG19">#N/A</definedName>
    <definedName name="______________oba1">#REF!</definedName>
    <definedName name="______________oba2">#REF!</definedName>
    <definedName name="______________sp1">#REF!</definedName>
    <definedName name="______________tc1">#REF!</definedName>
    <definedName name="______________we1">#REF!</definedName>
    <definedName name="______________we2">#REF!</definedName>
    <definedName name="______________wee1">#REF!</definedName>
    <definedName name="_____________aa1">#REF!</definedName>
    <definedName name="_____________aaa1">#REF!</definedName>
    <definedName name="_____________ARE1">#N/A</definedName>
    <definedName name="_____________ARE2">#N/A</definedName>
    <definedName name="_____________ARE3">#N/A</definedName>
    <definedName name="_____________ARE4">#N/A</definedName>
    <definedName name="_____________ARE5">#N/A</definedName>
    <definedName name="_____________ARE6">#N/A</definedName>
    <definedName name="_____________ARE7">#N/A</definedName>
    <definedName name="_____________ARE8">#N/A</definedName>
    <definedName name="_____________d1">#REF!</definedName>
    <definedName name="_____________day1">#REF!</definedName>
    <definedName name="_____________day10">#REF!</definedName>
    <definedName name="_____________day11">#REF!</definedName>
    <definedName name="_____________day12">#REF!</definedName>
    <definedName name="_____________day13">#REF!</definedName>
    <definedName name="_____________day19">#REF!</definedName>
    <definedName name="_____________day2">#REF!</definedName>
    <definedName name="_____________day3">#REF!</definedName>
    <definedName name="_____________day4">#REF!</definedName>
    <definedName name="_____________day5">#REF!</definedName>
    <definedName name="_____________day6">#REF!</definedName>
    <definedName name="_____________day7">#REF!</definedName>
    <definedName name="_____________day8">#REF!</definedName>
    <definedName name="_____________day9">#REF!</definedName>
    <definedName name="_____________dd1">#REF!</definedName>
    <definedName name="_____________ddd1">#REF!</definedName>
    <definedName name="_____________f1">#REF!</definedName>
    <definedName name="_____________f2">#REF!</definedName>
    <definedName name="_____________ff1">#REF!</definedName>
    <definedName name="_____________frm3">#REF!</definedName>
    <definedName name="_____________frm4">#REF!</definedName>
    <definedName name="_____________frm5">#REF!</definedName>
    <definedName name="_____________ftt1">#REF!</definedName>
    <definedName name="_____________ftt2">#REF!</definedName>
    <definedName name="_____________ml1">#REF!</definedName>
    <definedName name="_____________NG13">#N/A</definedName>
    <definedName name="_____________NG14">#N/A</definedName>
    <definedName name="_____________NG15">#N/A</definedName>
    <definedName name="_____________NG16">#N/A</definedName>
    <definedName name="_____________NG17">#N/A</definedName>
    <definedName name="_____________NG18">#N/A</definedName>
    <definedName name="_____________NG19">#N/A</definedName>
    <definedName name="_____________oba1">#REF!</definedName>
    <definedName name="_____________oba2">#REF!</definedName>
    <definedName name="_____________pvc150">#REF!</definedName>
    <definedName name="_____________sp1">#REF!</definedName>
    <definedName name="_____________sp4">#REF!</definedName>
    <definedName name="_____________sp5">#REF!</definedName>
    <definedName name="_____________tc1">#REF!</definedName>
    <definedName name="_____________we1">#REF!</definedName>
    <definedName name="_____________we2">#REF!</definedName>
    <definedName name="_____________wee1">#REF!</definedName>
    <definedName name="____________aa1">#REF!</definedName>
    <definedName name="____________aaa1">#REF!</definedName>
    <definedName name="____________ARE1">#N/A</definedName>
    <definedName name="____________ARE2">#N/A</definedName>
    <definedName name="____________ARE3">#N/A</definedName>
    <definedName name="____________ARE4">#N/A</definedName>
    <definedName name="____________ARE5">#N/A</definedName>
    <definedName name="____________ARE6">#N/A</definedName>
    <definedName name="____________ARE7">#N/A</definedName>
    <definedName name="____________ARE8">#N/A</definedName>
    <definedName name="____________d1">#REF!</definedName>
    <definedName name="____________day1">#REF!</definedName>
    <definedName name="____________day10">#REF!</definedName>
    <definedName name="____________day11">#REF!</definedName>
    <definedName name="____________day12">#REF!</definedName>
    <definedName name="____________day13">#REF!</definedName>
    <definedName name="____________day19">#REF!</definedName>
    <definedName name="____________day2">#REF!</definedName>
    <definedName name="____________day3">#REF!</definedName>
    <definedName name="____________day4">#REF!</definedName>
    <definedName name="____________day5">#REF!</definedName>
    <definedName name="____________day6">#REF!</definedName>
    <definedName name="____________day7">#REF!</definedName>
    <definedName name="____________day8">#REF!</definedName>
    <definedName name="____________day9">#REF!</definedName>
    <definedName name="____________dd1">#REF!</definedName>
    <definedName name="____________ddd1">#REF!</definedName>
    <definedName name="____________f1">#REF!</definedName>
    <definedName name="____________f2">#REF!</definedName>
    <definedName name="____________ff1">#REF!</definedName>
    <definedName name="____________frm2">#REF!</definedName>
    <definedName name="____________ml1">#REF!</definedName>
    <definedName name="____________NG13">#N/A</definedName>
    <definedName name="____________NG14">#N/A</definedName>
    <definedName name="____________NG15">#N/A</definedName>
    <definedName name="____________NG16">#N/A</definedName>
    <definedName name="____________NG17">#N/A</definedName>
    <definedName name="____________NG18">#N/A</definedName>
    <definedName name="____________NG19">#N/A</definedName>
    <definedName name="____________oba1">#REF!</definedName>
    <definedName name="____________oba2">#REF!</definedName>
    <definedName name="____________pvc100">#REF!</definedName>
    <definedName name="____________pvc150">#REF!</definedName>
    <definedName name="____________pvc50">#REF!</definedName>
    <definedName name="____________sp1">#REF!</definedName>
    <definedName name="____________sp2">#REF!</definedName>
    <definedName name="____________sp3">#REF!</definedName>
    <definedName name="____________sp4">#REF!</definedName>
    <definedName name="____________sp5">#REF!</definedName>
    <definedName name="____________tc1">#REF!</definedName>
    <definedName name="____________we1">#REF!</definedName>
    <definedName name="____________we2">#REF!</definedName>
    <definedName name="____________wee1">#REF!</definedName>
    <definedName name="___________aa1">#REF!</definedName>
    <definedName name="___________aaa1">#REF!</definedName>
    <definedName name="___________ARE1">#N/A</definedName>
    <definedName name="___________ARE2">#N/A</definedName>
    <definedName name="___________ARE3">#N/A</definedName>
    <definedName name="___________ARE4">#N/A</definedName>
    <definedName name="___________ARE5">#N/A</definedName>
    <definedName name="___________ARE6">#N/A</definedName>
    <definedName name="___________ARE7">#N/A</definedName>
    <definedName name="___________ARE8">#N/A</definedName>
    <definedName name="___________con2">#REF!</definedName>
    <definedName name="___________con4">#REF!</definedName>
    <definedName name="___________d1">#REF!</definedName>
    <definedName name="___________day1">#REF!</definedName>
    <definedName name="___________day10">#REF!</definedName>
    <definedName name="___________day11">#REF!</definedName>
    <definedName name="___________day12">#REF!</definedName>
    <definedName name="___________day13">#REF!</definedName>
    <definedName name="___________day19">#REF!</definedName>
    <definedName name="___________day2">#REF!</definedName>
    <definedName name="___________day3">#REF!</definedName>
    <definedName name="___________day4">#REF!</definedName>
    <definedName name="___________day5">#REF!</definedName>
    <definedName name="___________day6">#REF!</definedName>
    <definedName name="___________day7">#REF!</definedName>
    <definedName name="___________day8">#REF!</definedName>
    <definedName name="___________day9">#REF!</definedName>
    <definedName name="___________dd1">#REF!</definedName>
    <definedName name="___________ddd1">#REF!</definedName>
    <definedName name="___________f1">#REF!</definedName>
    <definedName name="___________f2">#REF!</definedName>
    <definedName name="___________ff1">#REF!</definedName>
    <definedName name="___________ml1">#REF!</definedName>
    <definedName name="___________NG13">#N/A</definedName>
    <definedName name="___________NG14">#N/A</definedName>
    <definedName name="___________NG15">#N/A</definedName>
    <definedName name="___________NG16">#N/A</definedName>
    <definedName name="___________NG17">#N/A</definedName>
    <definedName name="___________NG18">#N/A</definedName>
    <definedName name="___________NG19">#N/A</definedName>
    <definedName name="___________oba1">#REF!</definedName>
    <definedName name="___________oba2">#REF!</definedName>
    <definedName name="___________pvc100">#REF!</definedName>
    <definedName name="___________pvc150">#REF!</definedName>
    <definedName name="___________pvc50">#REF!</definedName>
    <definedName name="___________sp1">#REF!</definedName>
    <definedName name="___________sp2">#REF!</definedName>
    <definedName name="___________sp3">#REF!</definedName>
    <definedName name="___________sp4">#REF!</definedName>
    <definedName name="___________sp5">#REF!</definedName>
    <definedName name="___________tc1">#REF!</definedName>
    <definedName name="___________we1">#REF!</definedName>
    <definedName name="___________we2">#REF!</definedName>
    <definedName name="___________wee1">#REF!</definedName>
    <definedName name="__________aa1">#REF!</definedName>
    <definedName name="__________aaa1">#REF!</definedName>
    <definedName name="__________ARE1">#N/A</definedName>
    <definedName name="__________ARE2">#N/A</definedName>
    <definedName name="__________ARE3">#N/A</definedName>
    <definedName name="__________ARE4">#N/A</definedName>
    <definedName name="__________ARE5">#N/A</definedName>
    <definedName name="__________ARE6">#N/A</definedName>
    <definedName name="__________ARE7">#N/A</definedName>
    <definedName name="__________ARE8">#N/A</definedName>
    <definedName name="__________con11">#REF!</definedName>
    <definedName name="__________con2">#REF!</definedName>
    <definedName name="__________con3">#REF!</definedName>
    <definedName name="__________con4">#REF!</definedName>
    <definedName name="__________d1">#REF!</definedName>
    <definedName name="__________day1">#REF!</definedName>
    <definedName name="__________day10">#REF!</definedName>
    <definedName name="__________day11">#REF!</definedName>
    <definedName name="__________day12">#REF!</definedName>
    <definedName name="__________day13">#REF!</definedName>
    <definedName name="__________day19">#REF!</definedName>
    <definedName name="__________day2">#REF!</definedName>
    <definedName name="__________day3">#REF!</definedName>
    <definedName name="__________day4">#REF!</definedName>
    <definedName name="__________day5">#REF!</definedName>
    <definedName name="__________day6">#REF!</definedName>
    <definedName name="__________day7">#REF!</definedName>
    <definedName name="__________day8">#REF!</definedName>
    <definedName name="__________day9">#REF!</definedName>
    <definedName name="__________dd1">#REF!</definedName>
    <definedName name="__________ddd1">#REF!</definedName>
    <definedName name="__________f1">#REF!</definedName>
    <definedName name="__________f2">#REF!</definedName>
    <definedName name="__________ff1">#REF!</definedName>
    <definedName name="__________fws1">#REF!</definedName>
    <definedName name="__________ml1">#REF!</definedName>
    <definedName name="__________NG13">#N/A</definedName>
    <definedName name="__________NG14">#N/A</definedName>
    <definedName name="__________NG15">#N/A</definedName>
    <definedName name="__________NG16">#N/A</definedName>
    <definedName name="__________NG17">#N/A</definedName>
    <definedName name="__________NG18">#N/A</definedName>
    <definedName name="__________NG19">#N/A</definedName>
    <definedName name="__________oba1">#REF!</definedName>
    <definedName name="__________oba2">#REF!</definedName>
    <definedName name="__________pvc100">#REF!</definedName>
    <definedName name="__________pvc150">#REF!</definedName>
    <definedName name="__________pvc50">#REF!</definedName>
    <definedName name="__________sb1">#REF!</definedName>
    <definedName name="__________sd30">#REF!</definedName>
    <definedName name="__________sd40">#REF!</definedName>
    <definedName name="__________sp1">#REF!</definedName>
    <definedName name="__________sp2">#REF!</definedName>
    <definedName name="__________sp3">#REF!</definedName>
    <definedName name="__________sp4">#REF!</definedName>
    <definedName name="__________sp5">#REF!</definedName>
    <definedName name="__________st1">#REF!</definedName>
    <definedName name="__________st2">#REF!</definedName>
    <definedName name="__________st3">#REF!</definedName>
    <definedName name="__________TAB23">#REF!</definedName>
    <definedName name="__________TAB24">#REF!</definedName>
    <definedName name="__________tc1">#REF!</definedName>
    <definedName name="__________we1">#REF!</definedName>
    <definedName name="__________we2">#REF!</definedName>
    <definedName name="__________wee1">#REF!</definedName>
    <definedName name="_________aa1">#REF!</definedName>
    <definedName name="_________aaa1">#REF!</definedName>
    <definedName name="_________ARE1">#N/A</definedName>
    <definedName name="_________ARE2">#N/A</definedName>
    <definedName name="_________ARE3">#N/A</definedName>
    <definedName name="_________ARE4">#N/A</definedName>
    <definedName name="_________ARE5">#N/A</definedName>
    <definedName name="_________ARE6">#N/A</definedName>
    <definedName name="_________ARE7">#N/A</definedName>
    <definedName name="_________ARE8">#N/A</definedName>
    <definedName name="_________con1">#REF!</definedName>
    <definedName name="_________con11">#REF!</definedName>
    <definedName name="_________con2">#REF!</definedName>
    <definedName name="_________con3">#REF!</definedName>
    <definedName name="_________con4">#REF!</definedName>
    <definedName name="_________d1">#REF!</definedName>
    <definedName name="_________day1">#REF!</definedName>
    <definedName name="_________day10">#REF!</definedName>
    <definedName name="_________day11">#REF!</definedName>
    <definedName name="_________day12">#REF!</definedName>
    <definedName name="_________day13">#REF!</definedName>
    <definedName name="_________day19">#REF!</definedName>
    <definedName name="_________day2">#REF!</definedName>
    <definedName name="_________day3">#REF!</definedName>
    <definedName name="_________day4">#REF!</definedName>
    <definedName name="_________day5">#REF!</definedName>
    <definedName name="_________day6">#REF!</definedName>
    <definedName name="_________day7">#REF!</definedName>
    <definedName name="_________day8">#REF!</definedName>
    <definedName name="_________day9">#REF!</definedName>
    <definedName name="_________dd1">#REF!</definedName>
    <definedName name="_________ddd1">#REF!</definedName>
    <definedName name="_________f1">#REF!</definedName>
    <definedName name="_________f2">#REF!</definedName>
    <definedName name="_________FAC1">#REF!</definedName>
    <definedName name="_________ff1">#REF!</definedName>
    <definedName name="_________fws1">#REF!</definedName>
    <definedName name="_________ml1">#REF!</definedName>
    <definedName name="_________NG13">#N/A</definedName>
    <definedName name="_________NG14">#N/A</definedName>
    <definedName name="_________NG15">#N/A</definedName>
    <definedName name="_________NG16">#N/A</definedName>
    <definedName name="_________NG17">#N/A</definedName>
    <definedName name="_________NG18">#N/A</definedName>
    <definedName name="_________NG19">#N/A</definedName>
    <definedName name="_________oba1">#REF!</definedName>
    <definedName name="_________oba2">#REF!</definedName>
    <definedName name="_________pvc100">#REF!</definedName>
    <definedName name="_________pvc150">#REF!</definedName>
    <definedName name="_________pvc50">#REF!</definedName>
    <definedName name="_________sb1">#REF!</definedName>
    <definedName name="_________sd30">#REF!</definedName>
    <definedName name="_________sd40">#REF!</definedName>
    <definedName name="_________sp1">#REF!</definedName>
    <definedName name="_________sp2">#REF!</definedName>
    <definedName name="_________sp3">#REF!</definedName>
    <definedName name="_________sp4">#REF!</definedName>
    <definedName name="_________sp5">#REF!</definedName>
    <definedName name="_________st1">#REF!</definedName>
    <definedName name="_________st2">#REF!</definedName>
    <definedName name="_________st3">#REF!</definedName>
    <definedName name="_________tc1">#REF!</definedName>
    <definedName name="_________we1">#REF!</definedName>
    <definedName name="_________we2">#REF!</definedName>
    <definedName name="_________wee1">#REF!</definedName>
    <definedName name="________aa1">#REF!</definedName>
    <definedName name="________aaa1">#REF!</definedName>
    <definedName name="________ARE1">#N/A</definedName>
    <definedName name="________ARE2">#N/A</definedName>
    <definedName name="________ARE3">#N/A</definedName>
    <definedName name="________ARE4">#N/A</definedName>
    <definedName name="________ARE5">#N/A</definedName>
    <definedName name="________ARE6">#N/A</definedName>
    <definedName name="________ARE7">#N/A</definedName>
    <definedName name="________ARE8">#N/A</definedName>
    <definedName name="________con1">#REF!</definedName>
    <definedName name="________con11">#REF!</definedName>
    <definedName name="________con2">#REF!</definedName>
    <definedName name="________con3">#REF!</definedName>
    <definedName name="________con4">#REF!</definedName>
    <definedName name="________d1">#REF!</definedName>
    <definedName name="________day1">#REF!</definedName>
    <definedName name="________day10">#REF!</definedName>
    <definedName name="________day11">#REF!</definedName>
    <definedName name="________day12">#REF!</definedName>
    <definedName name="________day13">#REF!</definedName>
    <definedName name="________day19">#REF!</definedName>
    <definedName name="________day2">#REF!</definedName>
    <definedName name="________day3">#REF!</definedName>
    <definedName name="________day4">#REF!</definedName>
    <definedName name="________day5">#REF!</definedName>
    <definedName name="________day6">#REF!</definedName>
    <definedName name="________day7">#REF!</definedName>
    <definedName name="________day8">#REF!</definedName>
    <definedName name="________day9">#REF!</definedName>
    <definedName name="________dd1">#REF!</definedName>
    <definedName name="________ddd1">#REF!</definedName>
    <definedName name="________f1">#REF!</definedName>
    <definedName name="________f2">#REF!</definedName>
    <definedName name="________FAC1">#REF!</definedName>
    <definedName name="________ff1">#REF!</definedName>
    <definedName name="________fws1">#REF!</definedName>
    <definedName name="________ml1">#REF!</definedName>
    <definedName name="________NG13">#N/A</definedName>
    <definedName name="________NG14">#N/A</definedName>
    <definedName name="________NG15">#N/A</definedName>
    <definedName name="________NG16">#N/A</definedName>
    <definedName name="________NG17">#N/A</definedName>
    <definedName name="________NG18">#N/A</definedName>
    <definedName name="________NG19">#N/A</definedName>
    <definedName name="________oba1">#REF!</definedName>
    <definedName name="________oba2">#REF!</definedName>
    <definedName name="________pvc100">#REF!</definedName>
    <definedName name="________pvc150">#REF!</definedName>
    <definedName name="________pvc50">#REF!</definedName>
    <definedName name="________sb1">#REF!</definedName>
    <definedName name="________sd30">#REF!</definedName>
    <definedName name="________sd40">#REF!</definedName>
    <definedName name="________sp1">#REF!</definedName>
    <definedName name="________sp2">#REF!</definedName>
    <definedName name="________sp3">#REF!</definedName>
    <definedName name="________sp4">#REF!</definedName>
    <definedName name="________sp5">#REF!</definedName>
    <definedName name="________st1">#REF!</definedName>
    <definedName name="________st2">#REF!</definedName>
    <definedName name="________st3">#REF!</definedName>
    <definedName name="________tc1">#REF!</definedName>
    <definedName name="________we1">#REF!</definedName>
    <definedName name="________we2">#REF!</definedName>
    <definedName name="________wee1">#REF!</definedName>
    <definedName name="_______aa1">#REF!</definedName>
    <definedName name="_______aaa1">#REF!</definedName>
    <definedName name="_______ARE1">#N/A</definedName>
    <definedName name="_______ARE2">#N/A</definedName>
    <definedName name="_______ARE3">#N/A</definedName>
    <definedName name="_______ARE4">#N/A</definedName>
    <definedName name="_______ARE5">#N/A</definedName>
    <definedName name="_______ARE6">#N/A</definedName>
    <definedName name="_______ARE7">#N/A</definedName>
    <definedName name="_______ARE8">#N/A</definedName>
    <definedName name="_______con1">#REF!</definedName>
    <definedName name="_______con11">#REF!</definedName>
    <definedName name="_______con2">#REF!</definedName>
    <definedName name="_______con3">#REF!</definedName>
    <definedName name="_______con4">#REF!</definedName>
    <definedName name="_______d1">#REF!</definedName>
    <definedName name="_______day1">#REF!</definedName>
    <definedName name="_______day10">#REF!</definedName>
    <definedName name="_______day11">#REF!</definedName>
    <definedName name="_______day12">#REF!</definedName>
    <definedName name="_______day13">#REF!</definedName>
    <definedName name="_______day19">#REF!</definedName>
    <definedName name="_______day2">#REF!</definedName>
    <definedName name="_______day3">#REF!</definedName>
    <definedName name="_______day4">#REF!</definedName>
    <definedName name="_______day5">#REF!</definedName>
    <definedName name="_______day6">#REF!</definedName>
    <definedName name="_______day7">#REF!</definedName>
    <definedName name="_______day8">#REF!</definedName>
    <definedName name="_______day9">#REF!</definedName>
    <definedName name="_______dd1">#REF!</definedName>
    <definedName name="_______ddd1">#REF!</definedName>
    <definedName name="_______f1">#REF!</definedName>
    <definedName name="_______f2">#REF!</definedName>
    <definedName name="_______FAC1">#REF!</definedName>
    <definedName name="_______ff1">#REF!</definedName>
    <definedName name="_______fws1">#REF!</definedName>
    <definedName name="_______ml1">#REF!</definedName>
    <definedName name="_______NG13">#N/A</definedName>
    <definedName name="_______NG14">#N/A</definedName>
    <definedName name="_______NG15">#N/A</definedName>
    <definedName name="_______NG16">#N/A</definedName>
    <definedName name="_______NG17">#N/A</definedName>
    <definedName name="_______NG18">#N/A</definedName>
    <definedName name="_______NG19">#N/A</definedName>
    <definedName name="_______oba1">#REF!</definedName>
    <definedName name="_______oba2">#REF!</definedName>
    <definedName name="_______pvc100">#REF!</definedName>
    <definedName name="_______pvc150">#REF!</definedName>
    <definedName name="_______pvc50">#REF!</definedName>
    <definedName name="_______sb1">#REF!</definedName>
    <definedName name="_______sd30">#REF!</definedName>
    <definedName name="_______sd40">#REF!</definedName>
    <definedName name="_______sp1">#REF!</definedName>
    <definedName name="_______sp2">#REF!</definedName>
    <definedName name="_______sp3">#REF!</definedName>
    <definedName name="_______sp4">#REF!</definedName>
    <definedName name="_______sp5">#REF!</definedName>
    <definedName name="_______st1">#REF!</definedName>
    <definedName name="_______st2">#REF!</definedName>
    <definedName name="_______st3">#REF!</definedName>
    <definedName name="_______tc1">#REF!</definedName>
    <definedName name="_______we1">#REF!</definedName>
    <definedName name="_______we2">#REF!</definedName>
    <definedName name="_______wee1">#REF!</definedName>
    <definedName name="______aa1">#REF!</definedName>
    <definedName name="______aaa1">#REF!</definedName>
    <definedName name="______ARE1">#N/A</definedName>
    <definedName name="______ARE2">#N/A</definedName>
    <definedName name="______ARE3">#N/A</definedName>
    <definedName name="______ARE4">#N/A</definedName>
    <definedName name="______ARE5">#N/A</definedName>
    <definedName name="______ARE6">#N/A</definedName>
    <definedName name="______ARE7">#N/A</definedName>
    <definedName name="______ARE8">#N/A</definedName>
    <definedName name="______con1">#REF!</definedName>
    <definedName name="______con11">#REF!</definedName>
    <definedName name="______con2">#REF!</definedName>
    <definedName name="______con3">#REF!</definedName>
    <definedName name="______con4">#REF!</definedName>
    <definedName name="______d1">#REF!</definedName>
    <definedName name="______day1">#REF!</definedName>
    <definedName name="______day10">#REF!</definedName>
    <definedName name="______day11">#REF!</definedName>
    <definedName name="______day12">#REF!</definedName>
    <definedName name="______day13">#REF!</definedName>
    <definedName name="______day19">#REF!</definedName>
    <definedName name="______day2">#REF!</definedName>
    <definedName name="______day3">#REF!</definedName>
    <definedName name="______day4">#REF!</definedName>
    <definedName name="______day5">#REF!</definedName>
    <definedName name="______day6">#REF!</definedName>
    <definedName name="______day7">#REF!</definedName>
    <definedName name="______day8">#REF!</definedName>
    <definedName name="______day9">#REF!</definedName>
    <definedName name="______dd1">#REF!</definedName>
    <definedName name="______ddd1">#REF!</definedName>
    <definedName name="______f1">#REF!</definedName>
    <definedName name="______f2">#REF!</definedName>
    <definedName name="______FAC1">#REF!</definedName>
    <definedName name="______ff1">#REF!</definedName>
    <definedName name="______fws1">#REF!</definedName>
    <definedName name="______ml1">#REF!</definedName>
    <definedName name="______NG13">#N/A</definedName>
    <definedName name="______NG14">#N/A</definedName>
    <definedName name="______NG15">#N/A</definedName>
    <definedName name="______NG16">#N/A</definedName>
    <definedName name="______NG17">#N/A</definedName>
    <definedName name="______NG18">#N/A</definedName>
    <definedName name="______NG19">#N/A</definedName>
    <definedName name="______oba1">#REF!</definedName>
    <definedName name="______oba2">#REF!</definedName>
    <definedName name="______pvc100">#REF!</definedName>
    <definedName name="______pvc150">#REF!</definedName>
    <definedName name="______pvc50">#REF!</definedName>
    <definedName name="______sb1">#REF!</definedName>
    <definedName name="______sd30">#REF!</definedName>
    <definedName name="______sd40">#REF!</definedName>
    <definedName name="______sp1">#REF!</definedName>
    <definedName name="______sp2">#REF!</definedName>
    <definedName name="______sp3">#REF!</definedName>
    <definedName name="______sp4">#REF!</definedName>
    <definedName name="______sp5">#REF!</definedName>
    <definedName name="______st1">#REF!</definedName>
    <definedName name="______st2">#REF!</definedName>
    <definedName name="______st3">#REF!</definedName>
    <definedName name="______tc1">#REF!</definedName>
    <definedName name="______we1">#REF!</definedName>
    <definedName name="______we2">#REF!</definedName>
    <definedName name="______wee1">#REF!</definedName>
    <definedName name="_____aa1">#REF!</definedName>
    <definedName name="_____aaa1">#REF!</definedName>
    <definedName name="_____ARE1">#N/A</definedName>
    <definedName name="_____ARE2">#N/A</definedName>
    <definedName name="_____ARE3">#N/A</definedName>
    <definedName name="_____ARE4">#N/A</definedName>
    <definedName name="_____ARE5">#N/A</definedName>
    <definedName name="_____ARE6">#N/A</definedName>
    <definedName name="_____ARE7">#N/A</definedName>
    <definedName name="_____ARE8">#N/A</definedName>
    <definedName name="_____con1">#REF!</definedName>
    <definedName name="_____con11">#REF!</definedName>
    <definedName name="_____con2">#REF!</definedName>
    <definedName name="_____con3">#REF!</definedName>
    <definedName name="_____con4">#REF!</definedName>
    <definedName name="_____d1">#REF!</definedName>
    <definedName name="_____day1">#REF!</definedName>
    <definedName name="_____day10">#REF!</definedName>
    <definedName name="_____day11">#REF!</definedName>
    <definedName name="_____day12">#REF!</definedName>
    <definedName name="_____day13">#REF!</definedName>
    <definedName name="_____day19">#REF!</definedName>
    <definedName name="_____day2">#REF!</definedName>
    <definedName name="_____day3">#REF!</definedName>
    <definedName name="_____day4">#REF!</definedName>
    <definedName name="_____day5">#REF!</definedName>
    <definedName name="_____day6">#REF!</definedName>
    <definedName name="_____day7">#REF!</definedName>
    <definedName name="_____day8">#REF!</definedName>
    <definedName name="_____day9">#REF!</definedName>
    <definedName name="_____dd1">#REF!</definedName>
    <definedName name="_____ddd1">#REF!</definedName>
    <definedName name="_____doy2">#REF!</definedName>
    <definedName name="_____doy7">#REF!</definedName>
    <definedName name="_____f1">#REF!</definedName>
    <definedName name="_____f2">#REF!</definedName>
    <definedName name="_____FAC1">#REF!</definedName>
    <definedName name="_____ff1">#REF!</definedName>
    <definedName name="_____fws1">#REF!</definedName>
    <definedName name="_____ml1">#REF!</definedName>
    <definedName name="_____NG13">#N/A</definedName>
    <definedName name="_____NG14">#N/A</definedName>
    <definedName name="_____NG15">#N/A</definedName>
    <definedName name="_____NG16">#N/A</definedName>
    <definedName name="_____NG17">#N/A</definedName>
    <definedName name="_____NG18">#N/A</definedName>
    <definedName name="_____NG19">#N/A</definedName>
    <definedName name="_____oba1">#REF!</definedName>
    <definedName name="_____oba2">#REF!</definedName>
    <definedName name="_____Pm2544">#REF!</definedName>
    <definedName name="_____pvc100">#REF!</definedName>
    <definedName name="_____pvc150">#REF!</definedName>
    <definedName name="_____pvc50">#REF!</definedName>
    <definedName name="_____sb1">#REF!</definedName>
    <definedName name="_____sd30">#REF!</definedName>
    <definedName name="_____sd40">#REF!</definedName>
    <definedName name="_____sp1">#REF!</definedName>
    <definedName name="_____sp2">#REF!</definedName>
    <definedName name="_____sp3">#REF!</definedName>
    <definedName name="_____sp4">#REF!</definedName>
    <definedName name="_____sp5">#REF!</definedName>
    <definedName name="_____st1">#REF!</definedName>
    <definedName name="_____st2">#REF!</definedName>
    <definedName name="_____st3">#REF!</definedName>
    <definedName name="_____tc1">#REF!</definedName>
    <definedName name="_____we1">#REF!</definedName>
    <definedName name="_____we2">#REF!</definedName>
    <definedName name="_____wee1">#REF!</definedName>
    <definedName name="____aa1">#REF!</definedName>
    <definedName name="____aaa1">#REF!</definedName>
    <definedName name="____ARE1">#N/A</definedName>
    <definedName name="____ARE2">#N/A</definedName>
    <definedName name="____ARE3">#N/A</definedName>
    <definedName name="____ARE4">#N/A</definedName>
    <definedName name="____ARE5">#N/A</definedName>
    <definedName name="____ARE6">#N/A</definedName>
    <definedName name="____ARE7">#N/A</definedName>
    <definedName name="____ARE8">#N/A</definedName>
    <definedName name="____con1">#REF!</definedName>
    <definedName name="____con11">#REF!</definedName>
    <definedName name="____con2">#REF!</definedName>
    <definedName name="____con3">#REF!</definedName>
    <definedName name="____con4">#REF!</definedName>
    <definedName name="____d1">#REF!</definedName>
    <definedName name="____day01">#REF!</definedName>
    <definedName name="____day02">#REF!</definedName>
    <definedName name="____day03">#REF!</definedName>
    <definedName name="____day04">#REF!</definedName>
    <definedName name="____day1">#REF!</definedName>
    <definedName name="____day10">#REF!</definedName>
    <definedName name="____day11">#REF!</definedName>
    <definedName name="____day12">#REF!</definedName>
    <definedName name="____day13">#REF!</definedName>
    <definedName name="____day19">#REF!</definedName>
    <definedName name="____day2">#REF!</definedName>
    <definedName name="____day3">#REF!</definedName>
    <definedName name="____day4">#REF!</definedName>
    <definedName name="____day5">#REF!</definedName>
    <definedName name="____day6">#REF!</definedName>
    <definedName name="____day7">#REF!</definedName>
    <definedName name="____day8">#REF!</definedName>
    <definedName name="____day9">#REF!</definedName>
    <definedName name="____dd1">#REF!</definedName>
    <definedName name="____ddd1">#REF!</definedName>
    <definedName name="____doy2">#REF!</definedName>
    <definedName name="____doy7">#REF!</definedName>
    <definedName name="____f1">#REF!</definedName>
    <definedName name="____f2">#REF!</definedName>
    <definedName name="____FAC1">#REF!</definedName>
    <definedName name="____ff1">#REF!</definedName>
    <definedName name="____fws1">#REF!</definedName>
    <definedName name="____ml1">#REF!</definedName>
    <definedName name="____NG13">#N/A</definedName>
    <definedName name="____NG14">#N/A</definedName>
    <definedName name="____NG15">#N/A</definedName>
    <definedName name="____NG16">#N/A</definedName>
    <definedName name="____NG17">#N/A</definedName>
    <definedName name="____NG18">#N/A</definedName>
    <definedName name="____NG19">#N/A</definedName>
    <definedName name="____oba1">#REF!</definedName>
    <definedName name="____oba2">#REF!</definedName>
    <definedName name="____Pm2544">#REF!</definedName>
    <definedName name="____pvc100">#REF!</definedName>
    <definedName name="____pvc150">#REF!</definedName>
    <definedName name="____pvc50">#REF!</definedName>
    <definedName name="____sb1">#REF!</definedName>
    <definedName name="____sd30">#REF!</definedName>
    <definedName name="____sd40">#REF!</definedName>
    <definedName name="____sp1">#REF!</definedName>
    <definedName name="____sp2">#REF!</definedName>
    <definedName name="____sp3">#REF!</definedName>
    <definedName name="____sp4">#REF!</definedName>
    <definedName name="____sp5">#REF!</definedName>
    <definedName name="____st1">#REF!</definedName>
    <definedName name="____st2">#REF!</definedName>
    <definedName name="____st3">#REF!</definedName>
    <definedName name="____tc1">#REF!</definedName>
    <definedName name="____we1">#REF!</definedName>
    <definedName name="____we2">#REF!</definedName>
    <definedName name="____wee1">#REF!</definedName>
    <definedName name="___aa1">#REF!</definedName>
    <definedName name="___aaa1">#REF!</definedName>
    <definedName name="___ARE1">#N/A</definedName>
    <definedName name="___ARE2">#N/A</definedName>
    <definedName name="___ARE3">#N/A</definedName>
    <definedName name="___ARE4">#N/A</definedName>
    <definedName name="___ARE5">#N/A</definedName>
    <definedName name="___ARE6">#N/A</definedName>
    <definedName name="___ARE7">#N/A</definedName>
    <definedName name="___ARE8">#N/A</definedName>
    <definedName name="___con1">#REF!</definedName>
    <definedName name="___con11">#REF!</definedName>
    <definedName name="___con2">#REF!</definedName>
    <definedName name="___con3">#REF!</definedName>
    <definedName name="___con4">#REF!</definedName>
    <definedName name="___d1">#REF!</definedName>
    <definedName name="___day01">#REF!</definedName>
    <definedName name="___day02">#REF!</definedName>
    <definedName name="___day03">#REF!</definedName>
    <definedName name="___day04">#REF!</definedName>
    <definedName name="___day1">#REF!</definedName>
    <definedName name="___day10">#REF!</definedName>
    <definedName name="___day11">#REF!</definedName>
    <definedName name="___day12">#REF!</definedName>
    <definedName name="___day13">#REF!</definedName>
    <definedName name="___day19">#REF!</definedName>
    <definedName name="___day2">#REF!</definedName>
    <definedName name="___day3">#REF!</definedName>
    <definedName name="___day4">#REF!</definedName>
    <definedName name="___day5">#REF!</definedName>
    <definedName name="___day6">#REF!</definedName>
    <definedName name="___day7">#REF!</definedName>
    <definedName name="___day8">#REF!</definedName>
    <definedName name="___day9">#REF!</definedName>
    <definedName name="___dd1">#REF!</definedName>
    <definedName name="___ddd1">#REF!</definedName>
    <definedName name="___ExD1002">#REF!</definedName>
    <definedName name="___ExD1003">#REF!</definedName>
    <definedName name="___ExD1202">#REF!</definedName>
    <definedName name="___ExD1203">#REF!</definedName>
    <definedName name="___ExD1502">#REF!</definedName>
    <definedName name="___ExD1503">#REF!</definedName>
    <definedName name="___ExD302">#REF!</definedName>
    <definedName name="___ExD303">#REF!</definedName>
    <definedName name="___ExD402">#REF!</definedName>
    <definedName name="___ExD403">#REF!</definedName>
    <definedName name="___ExD502">#REF!</definedName>
    <definedName name="___ExD503">#REF!</definedName>
    <definedName name="___ExD602">#REF!</definedName>
    <definedName name="___ExD603">#REF!</definedName>
    <definedName name="___ExD802">#REF!</definedName>
    <definedName name="___ExD803">#REF!</definedName>
    <definedName name="___f1">#REF!</definedName>
    <definedName name="___f2">#REF!</definedName>
    <definedName name="___FAC1">#REF!</definedName>
    <definedName name="___ff1">#REF!</definedName>
    <definedName name="___frm2">#REF!</definedName>
    <definedName name="___frm3">#REF!</definedName>
    <definedName name="___frm4">#REF!</definedName>
    <definedName name="___frm5">#REF!</definedName>
    <definedName name="___fws1">#REF!</definedName>
    <definedName name="___ML1">#REF!</definedName>
    <definedName name="___NG13">#N/A</definedName>
    <definedName name="___NG14">#N/A</definedName>
    <definedName name="___NG15">#N/A</definedName>
    <definedName name="___NG16">#N/A</definedName>
    <definedName name="___NG17">#N/A</definedName>
    <definedName name="___NG18">#N/A</definedName>
    <definedName name="___NG19">#N/A</definedName>
    <definedName name="___oba1">#REF!</definedName>
    <definedName name="___oba2">#REF!</definedName>
    <definedName name="___Pm2544">#REF!</definedName>
    <definedName name="___pvc100">#REF!</definedName>
    <definedName name="___pvc150">#REF!</definedName>
    <definedName name="___pvc50">#REF!</definedName>
    <definedName name="___rb1">#REF!</definedName>
    <definedName name="___rb19">#REF!</definedName>
    <definedName name="___RE1">#REF!</definedName>
    <definedName name="___RE2">#REF!</definedName>
    <definedName name="___RE3">#REF!</definedName>
    <definedName name="___RE4">#REF!</definedName>
    <definedName name="___RE5">#REF!</definedName>
    <definedName name="___rE6">#REF!</definedName>
    <definedName name="___RE7">#REF!</definedName>
    <definedName name="___RE8">#REF!</definedName>
    <definedName name="___RE9">#REF!</definedName>
    <definedName name="___sb1">#REF!</definedName>
    <definedName name="___sd30">#REF!</definedName>
    <definedName name="___sd40">#REF!</definedName>
    <definedName name="___sp1">#REF!</definedName>
    <definedName name="___sp2">#REF!</definedName>
    <definedName name="___sp3">#REF!</definedName>
    <definedName name="___sp4">#REF!</definedName>
    <definedName name="___sp5">#REF!</definedName>
    <definedName name="___SS1">#REF!</definedName>
    <definedName name="___SS2">#REF!</definedName>
    <definedName name="___st1">#REF!</definedName>
    <definedName name="___st12">#REF!</definedName>
    <definedName name="___st16">#REF!</definedName>
    <definedName name="___st2">#REF!</definedName>
    <definedName name="___st25">#REF!</definedName>
    <definedName name="___st3">#REF!</definedName>
    <definedName name="___st6">#REF!</definedName>
    <definedName name="___st9">#REF!</definedName>
    <definedName name="___TC1">#REF!</definedName>
    <definedName name="___wb1">#REF!</definedName>
    <definedName name="___we1">#REF!</definedName>
    <definedName name="___we2">#REF!</definedName>
    <definedName name="___wee1">#REF!</definedName>
    <definedName name="__aa1">#REF!</definedName>
    <definedName name="__aaa1">#REF!</definedName>
    <definedName name="__ARE1">#N/A</definedName>
    <definedName name="__ARE2">#N/A</definedName>
    <definedName name="__ARE3">#N/A</definedName>
    <definedName name="__ARE4">#N/A</definedName>
    <definedName name="__ARE5">#N/A</definedName>
    <definedName name="__ARE6">#N/A</definedName>
    <definedName name="__ARE7">#N/A</definedName>
    <definedName name="__ARE8">#N/A</definedName>
    <definedName name="__con1">#REF!</definedName>
    <definedName name="__con11">#REF!</definedName>
    <definedName name="__con2">#REF!</definedName>
    <definedName name="__con3">#REF!</definedName>
    <definedName name="__con4">#REF!</definedName>
    <definedName name="__crs2">#REF!</definedName>
    <definedName name="__css1">#REF!</definedName>
    <definedName name="__d1">#REF!</definedName>
    <definedName name="__D2">#REF!</definedName>
    <definedName name="__day01">#REF!</definedName>
    <definedName name="__day02">#REF!</definedName>
    <definedName name="__day03">#REF!</definedName>
    <definedName name="__day04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8">#REF!</definedName>
    <definedName name="__day9">#REF!</definedName>
    <definedName name="__dd1">#REF!</definedName>
    <definedName name="__ddd1">#REF!</definedName>
    <definedName name="__doy2">#REF!</definedName>
    <definedName name="__doy7">#REF!</definedName>
    <definedName name="__ExD1002">#REF!</definedName>
    <definedName name="__ExD1003">#REF!</definedName>
    <definedName name="__ExD1202">#REF!</definedName>
    <definedName name="__ExD1203">#REF!</definedName>
    <definedName name="__ExD1502">#REF!</definedName>
    <definedName name="__ExD1503">#REF!</definedName>
    <definedName name="__ExD302">#REF!</definedName>
    <definedName name="__ExD303">#REF!</definedName>
    <definedName name="__ExD402">#REF!</definedName>
    <definedName name="__ExD403">#REF!</definedName>
    <definedName name="__ExD502">#REF!</definedName>
    <definedName name="__ExD503">#REF!</definedName>
    <definedName name="__ExD602">#REF!</definedName>
    <definedName name="__ExD603">#REF!</definedName>
    <definedName name="__ExD802">#REF!</definedName>
    <definedName name="__ExD803">#REF!</definedName>
    <definedName name="__f1">#REF!</definedName>
    <definedName name="__f2">#REF!</definedName>
    <definedName name="__FAC1">#REF!</definedName>
    <definedName name="__ff1">#REF!</definedName>
    <definedName name="__frm2">#REF!</definedName>
    <definedName name="__frm3">#REF!</definedName>
    <definedName name="__frm4">#REF!</definedName>
    <definedName name="__frm5">#REF!</definedName>
    <definedName name="__fws1">#REF!</definedName>
    <definedName name="__ML1">#REF!</definedName>
    <definedName name="__neo300">#REF!</definedName>
    <definedName name="__NG13">#N/A</definedName>
    <definedName name="__NG14">#N/A</definedName>
    <definedName name="__NG15">#N/A</definedName>
    <definedName name="__NG16">#N/A</definedName>
    <definedName name="__NG17">#N/A</definedName>
    <definedName name="__NG18">#N/A</definedName>
    <definedName name="__NG19">#N/A</definedName>
    <definedName name="__oba1">#REF!</definedName>
    <definedName name="__oba2">#REF!</definedName>
    <definedName name="__Pm2544">#REF!</definedName>
    <definedName name="__pvc100">#REF!</definedName>
    <definedName name="__pvc150">#REF!</definedName>
    <definedName name="__pvc50">#REF!</definedName>
    <definedName name="__rb1">#REF!</definedName>
    <definedName name="__rb12">#REF!</definedName>
    <definedName name="__rb15">#REF!</definedName>
    <definedName name="__rb19">#REF!</definedName>
    <definedName name="__rb25">#REF!</definedName>
    <definedName name="__rb6">#REF!</definedName>
    <definedName name="__rb9">#REF!</definedName>
    <definedName name="__RE1">#REF!</definedName>
    <definedName name="__RE2">#REF!</definedName>
    <definedName name="__RE3">#REF!</definedName>
    <definedName name="__RE4">#REF!</definedName>
    <definedName name="__RE5">#REF!</definedName>
    <definedName name="__rE6">#REF!</definedName>
    <definedName name="__RE7">#REF!</definedName>
    <definedName name="__RE8">#REF!</definedName>
    <definedName name="__RE9">#REF!</definedName>
    <definedName name="__sb1">#REF!</definedName>
    <definedName name="__sd30">#REF!</definedName>
    <definedName name="__sd40">#REF!</definedName>
    <definedName name="__sp1">#REF!</definedName>
    <definedName name="__sp2">#REF!</definedName>
    <definedName name="__sp3">#REF!</definedName>
    <definedName name="__sp4">#REF!</definedName>
    <definedName name="__sp5">#REF!</definedName>
    <definedName name="__SS1">#REF!</definedName>
    <definedName name="__SS2">#REF!</definedName>
    <definedName name="__st1">#REF!</definedName>
    <definedName name="__st12">#REF!</definedName>
    <definedName name="__st16">#REF!</definedName>
    <definedName name="__st2">#REF!</definedName>
    <definedName name="__st25">#REF!</definedName>
    <definedName name="__st3">#REF!</definedName>
    <definedName name="__st6">#REF!</definedName>
    <definedName name="__st9">#REF!</definedName>
    <definedName name="__TC1">#REF!</definedName>
    <definedName name="__wb1">#REF!</definedName>
    <definedName name="__we1">#REF!</definedName>
    <definedName name="__we2">#REF!</definedName>
    <definedName name="__wee1">#REF!</definedName>
    <definedName name="_1_0_0_F" hidden="1">#REF!</definedName>
    <definedName name="_102___pro_fto_.move_data">#REF!</definedName>
    <definedName name="_102ProChkDrp_.Move">#REF!</definedName>
    <definedName name="_105___pro_fto_.pipe_length">#REF!</definedName>
    <definedName name="_108___ProChkDrp_.Control">#REF!</definedName>
    <definedName name="_10ProChkDrp_.GotoSheet">#REF!</definedName>
    <definedName name="_10ProChkRdCr_.Move">#REF!</definedName>
    <definedName name="_111___ProChkDrp_.DeleteDetailDesign">#REF!</definedName>
    <definedName name="_114___ProChkDrp_.GotoSheet">#REF!</definedName>
    <definedName name="_117___ProChkDrp_.Move">#REF!</definedName>
    <definedName name="_119ProChkRdCr_.Control">#REF!</definedName>
    <definedName name="_11pro_fto_.d_1">#N/A</definedName>
    <definedName name="_120___ProChkRdCr_.Control">#REF!</definedName>
    <definedName name="_123___ProChkRdCr_.DeleteDetailDesign">#REF!</definedName>
    <definedName name="_126___ProChkRdCr_.GotoSheet">#REF!</definedName>
    <definedName name="_129___ProChkRdCr_.Move">#REF!</definedName>
    <definedName name="_12pro_fto_.data_fto">#N/A</definedName>
    <definedName name="_12ProChkDrp_.DeleteDetailDesign">#REF!</definedName>
    <definedName name="_12ProChkDrp_.Move">#REF!</definedName>
    <definedName name="_130___pro_fto_.d_1">#REF!</definedName>
    <definedName name="_131___pro_fto_.data_fto">#REF!</definedName>
    <definedName name="_132___pro_fto_.Elevation">#REF!</definedName>
    <definedName name="_133___pro_fto_.pipe_length">#REF!</definedName>
    <definedName name="_134___pro_fto_.sect_down">#REF!</definedName>
    <definedName name="_135___pro_fto_.sill">#N/A</definedName>
    <definedName name="_136ProChkRdCr_.DeleteDetailDesign">#REF!</definedName>
    <definedName name="_138___ProTail_.Control">#REF!</definedName>
    <definedName name="_13pro_fto_.Elevation">#REF!</definedName>
    <definedName name="_141___ProTail_.DeleteDetailDesign">#REF!</definedName>
    <definedName name="_144___ProTail_.GotoSheet">#REF!</definedName>
    <definedName name="_147___ProTail_.Move">#REF!</definedName>
    <definedName name="_14pro_fto_.pipe_length">#N/A</definedName>
    <definedName name="_14ProChkRdCr_.Control">#REF!</definedName>
    <definedName name="_153ProChkRdCr_.GotoSheet">#REF!</definedName>
    <definedName name="_15pro_fto_.sect_down">#REF!</definedName>
    <definedName name="_15ProChkDrp_.GotoSheet">#REF!</definedName>
    <definedName name="_16pro_fto_.sill">#N/A</definedName>
    <definedName name="_16ProChkRdCr_.DeleteDetailDesign">#REF!</definedName>
    <definedName name="_170ProChkRdCr_.Move">#REF!</definedName>
    <definedName name="_172pro_fto_.d_1">#N/A</definedName>
    <definedName name="_174pro_fto_.data_fto">#N/A</definedName>
    <definedName name="_175pro_fto_.Elevation">#REF!</definedName>
    <definedName name="_177pro_fto_.pipe_length">#N/A</definedName>
    <definedName name="_178pro_fto_.sect_down">#REF!</definedName>
    <definedName name="_179pro_fto_.sill">#N/A</definedName>
    <definedName name="_17pro_fto_.move_data">#REF!</definedName>
    <definedName name="_17ProTail_.Control">#REF!</definedName>
    <definedName name="_18ProChkDrp_.Move">#REF!</definedName>
    <definedName name="_18ProChkRdCr_.GotoSheet">#REF!</definedName>
    <definedName name="_18ProTail_.DeleteDetailDesign">#REF!</definedName>
    <definedName name="_196ProTail_.Control">#REF!</definedName>
    <definedName name="_19ProTail_.GotoSheet">#REF!</definedName>
    <definedName name="_1F" hidden="1">#REF!</definedName>
    <definedName name="_1Print_Areayy\_h_mmPM">#REF!,#REF!</definedName>
    <definedName name="_1pro_fto_.move_data">#REF!</definedName>
    <definedName name="_2_0_0_F" hidden="1">#REF!</definedName>
    <definedName name="_20ProChkRdCr_.Move">#REF!</definedName>
    <definedName name="_20ProTail_.Move">#REF!</definedName>
    <definedName name="_213ProTail_.DeleteDetailDesign">#REF!</definedName>
    <definedName name="_21pro_fto_.d_1">#N/A</definedName>
    <definedName name="_21ProChkRdCr_.Control">#REF!</definedName>
    <definedName name="_22pro_fto_.data_fto">#N/A</definedName>
    <definedName name="_230ProTail_.GotoSheet">#REF!</definedName>
    <definedName name="_23pro_fto_.Elevation">#REF!</definedName>
    <definedName name="_247ProTail_.Move">#REF!</definedName>
    <definedName name="_24pro_fto_.pipe_length">#N/A</definedName>
    <definedName name="_24ProChkRdCr_.DeleteDetailDesign">#REF!</definedName>
    <definedName name="_25pro_fto_.sect_down">#REF!</definedName>
    <definedName name="_26pro_fto_.sill">#N/A</definedName>
    <definedName name="_27ProChkRdCr_.GotoSheet">#REF!</definedName>
    <definedName name="_28ProTail_.Control">#REF!</definedName>
    <definedName name="_2Print_Areayy\_h_mmPM">#REF!,#REF!</definedName>
    <definedName name="_2pro_fto_.move_data">#REF!</definedName>
    <definedName name="_2pro_fto_.pipe_length">#REF!</definedName>
    <definedName name="_30ProChkRdCr_.Move">#REF!</definedName>
    <definedName name="_30ProTail_.DeleteDetailDesign">#REF!</definedName>
    <definedName name="_32pro_fto_.d_1">#REF!</definedName>
    <definedName name="_32ProTail_.GotoSheet">#REF!</definedName>
    <definedName name="_34pro_fto_.data_fto">#REF!</definedName>
    <definedName name="_34pro_fto_.pipe_length">#REF!</definedName>
    <definedName name="_34ProTail_.Move">#REF!</definedName>
    <definedName name="_35pro_fto_.Elevation">#REF!</definedName>
    <definedName name="_37pro_fto_.pipe_length">#REF!</definedName>
    <definedName name="_38pro_fto_.sect_down">#REF!</definedName>
    <definedName name="_39pro_fto_.sill">#N/A</definedName>
    <definedName name="_3pro_fto_.move_data">#REF!</definedName>
    <definedName name="_3ProChkDrp_.Control">#REF!</definedName>
    <definedName name="_42ProTail_.Control">#REF!</definedName>
    <definedName name="_45ProTail_.DeleteDetailDesign">#REF!</definedName>
    <definedName name="_48ProTail_.GotoSheet">#REF!</definedName>
    <definedName name="_4pro_fto_.pipe_length">#REF!</definedName>
    <definedName name="_4ProChkDrp_.DeleteDetailDesign">#REF!</definedName>
    <definedName name="_5_0_0_F" hidden="1">#REF!</definedName>
    <definedName name="_51ProChkDrp_.Control">#REF!</definedName>
    <definedName name="_51ProTail_.Move">#REF!</definedName>
    <definedName name="_54__pro_fto_.move_data">#REF!</definedName>
    <definedName name="_57__pro_fto_.pipe_length">#REF!</definedName>
    <definedName name="_5ProChkDrp_.GotoSheet">#REF!</definedName>
    <definedName name="_60__ProChkDrp_.Control">#REF!</definedName>
    <definedName name="_63__ProChkDrp_.DeleteDetailDesign">#REF!</definedName>
    <definedName name="_66__ProChkDrp_.GotoSheet">#REF!</definedName>
    <definedName name="_68ProChkDrp_.DeleteDetailDesign">#REF!</definedName>
    <definedName name="_69__ProChkDrp_.Move">#REF!</definedName>
    <definedName name="_6pro_fto_.pipe_length">#REF!</definedName>
    <definedName name="_6ProChkDrp_.Control">#REF!</definedName>
    <definedName name="_6ProChkDrp_.Move">#REF!</definedName>
    <definedName name="_72__ProChkRdCr_.Control">#REF!</definedName>
    <definedName name="_75__ProChkRdCr_.DeleteDetailDesign">#REF!</definedName>
    <definedName name="_78__ProChkRdCr_.GotoSheet">#REF!</definedName>
    <definedName name="_7ProChkRdCr_.Control">#REF!</definedName>
    <definedName name="_8">#REF!</definedName>
    <definedName name="_81__ProChkRdCr_.Move">#REF!</definedName>
    <definedName name="_82__pro_fto_.d_1">#REF!</definedName>
    <definedName name="_83__pro_fto_.data_fto">#REF!</definedName>
    <definedName name="_84__pro_fto_.Elevation">#REF!</definedName>
    <definedName name="_85__pro_fto_.pipe_length">#REF!</definedName>
    <definedName name="_85ProChkDrp_.GotoSheet">#REF!</definedName>
    <definedName name="_86__pro_fto_.sect_down">#REF!</definedName>
    <definedName name="_87__pro_fto_.sill">#N/A</definedName>
    <definedName name="_8ProChkDrp_.DeleteDetailDesign">#REF!</definedName>
    <definedName name="_8ProChkRdCr_.DeleteDetailDesign">#REF!</definedName>
    <definedName name="_90__ProTail_.Control">#REF!</definedName>
    <definedName name="_93__ProTail_.DeleteDetailDesign">#REF!</definedName>
    <definedName name="_96__ProTail_.GotoSheet">#REF!</definedName>
    <definedName name="_99__ProTail_.Move">#REF!</definedName>
    <definedName name="_9ProChkDrp_.Control">#REF!</definedName>
    <definedName name="_9ProChkRdCr_.GotoSheet">#REF!</definedName>
    <definedName name="_A1" localSheetId="3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0" localSheetId="3" hidden="1">{#N/A,#N/A,FALSE,"CCTV"}</definedName>
    <definedName name="_A10" localSheetId="2" hidden="1">{#N/A,#N/A,FALSE,"CCTV"}</definedName>
    <definedName name="_A10" localSheetId="1" hidden="1">{#N/A,#N/A,FALSE,"CCTV"}</definedName>
    <definedName name="_A10" hidden="1">{#N/A,#N/A,FALSE,"CCTV"}</definedName>
    <definedName name="_aa1">#REF!</definedName>
    <definedName name="_aaa1">#REF!</definedName>
    <definedName name="_ARE1">#N/A</definedName>
    <definedName name="_ARE2">#N/A</definedName>
    <definedName name="_ARE3">#N/A</definedName>
    <definedName name="_ARE4">#N/A</definedName>
    <definedName name="_ARE5">#N/A</definedName>
    <definedName name="_ARE6">#N/A</definedName>
    <definedName name="_ARE7">#N/A</definedName>
    <definedName name="_ARE8">#N/A</definedName>
    <definedName name="_axl1000">#REF!</definedName>
    <definedName name="_axl1500">#REF!</definedName>
    <definedName name="_axl2000">#REF!</definedName>
    <definedName name="_axl2500">#REF!</definedName>
    <definedName name="_axl500">#REF!</definedName>
    <definedName name="_BOX1">#REF!</definedName>
    <definedName name="_con1">#REF!</definedName>
    <definedName name="_con11">#REF!</definedName>
    <definedName name="_con175">#REF!</definedName>
    <definedName name="_con2">#REF!</definedName>
    <definedName name="_con250">#REF!</definedName>
    <definedName name="_con3">#REF!</definedName>
    <definedName name="_con4">#REF!</definedName>
    <definedName name="_crs2">#REF!</definedName>
    <definedName name="_css1">#REF!</definedName>
    <definedName name="_cut1">#REF!</definedName>
    <definedName name="_d1">#REF!</definedName>
    <definedName name="_dai100">#REF!</definedName>
    <definedName name="_dai20">#REF!</definedName>
    <definedName name="_dai40">#REF!</definedName>
    <definedName name="_dai60">#REF!</definedName>
    <definedName name="_dai80">#REF!</definedName>
    <definedName name="_day01">#REF!</definedName>
    <definedName name="_day02">#REF!</definedName>
    <definedName name="_day03">#REF!</definedName>
    <definedName name="_day04">#REF!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ayz">#REF!</definedName>
    <definedName name="_dd1">#REF!</definedName>
    <definedName name="_ddd1">#REF!</definedName>
    <definedName name="_doy2">#REF!</definedName>
    <definedName name="_doy7">#REF!</definedName>
    <definedName name="_ExD1002">#REF!</definedName>
    <definedName name="_ExD1003">#REF!</definedName>
    <definedName name="_ExD1202">#REF!</definedName>
    <definedName name="_ExD1203">#REF!</definedName>
    <definedName name="_ExD1502">#REF!</definedName>
    <definedName name="_ExD1503">#REF!</definedName>
    <definedName name="_ExD302">#REF!</definedName>
    <definedName name="_ExD303">#REF!</definedName>
    <definedName name="_ExD402">#REF!</definedName>
    <definedName name="_ExD403">#REF!</definedName>
    <definedName name="_ExD502">#REF!</definedName>
    <definedName name="_ExD503">#REF!</definedName>
    <definedName name="_ExD602">#REF!</definedName>
    <definedName name="_ExD603">#REF!</definedName>
    <definedName name="_ExD802">#REF!</definedName>
    <definedName name="_ExD803">#REF!</definedName>
    <definedName name="_f1">#REF!</definedName>
    <definedName name="_f2">#REF!</definedName>
    <definedName name="_FAC1">#REF!</definedName>
    <definedName name="_ff1">#REF!</definedName>
    <definedName name="_Fill" hidden="1">#REF!</definedName>
    <definedName name="_frm2">#REF!</definedName>
    <definedName name="_frm3">#REF!</definedName>
    <definedName name="_frm4">#REF!</definedName>
    <definedName name="_frm5">#REF!</definedName>
    <definedName name="_FS_ESC__ESC__E">#N/A</definedName>
    <definedName name="_ftf2">#REF!</definedName>
    <definedName name="_ftf3">#REF!</definedName>
    <definedName name="_fws1">#REF!</definedName>
    <definedName name="_GETNUMBER__ENT">#N/A</definedName>
    <definedName name="_GOTO_ANSWER_">#N/A</definedName>
    <definedName name="_GOTO_J13__">#N/A</definedName>
    <definedName name="_IF_ANSWER_1__B">#N/A</definedName>
    <definedName name="_Key1" hidden="1">#REF!</definedName>
    <definedName name="_Key2" hidden="1">#REF!</definedName>
    <definedName name="_mc70">#REF!</definedName>
    <definedName name="_ML1">#REF!</definedName>
    <definedName name="_neo300">#REF!</definedName>
    <definedName name="_NG13">#N/A</definedName>
    <definedName name="_NG14">#N/A</definedName>
    <definedName name="_NG15">#N/A</definedName>
    <definedName name="_NG16">#N/A</definedName>
    <definedName name="_NG17">#N/A</definedName>
    <definedName name="_NG18">#N/A</definedName>
    <definedName name="_NG19">#N/A</definedName>
    <definedName name="_oba1">#REF!</definedName>
    <definedName name="_oba2">#REF!</definedName>
    <definedName name="_Order1" hidden="1">0</definedName>
    <definedName name="_Order2" hidden="1">0</definedName>
    <definedName name="_Parse_Out" hidden="1">#REF!</definedName>
    <definedName name="_Pm2544">#REF!</definedName>
    <definedName name="_PPCRRARE2_AGQ">#N/A</definedName>
    <definedName name="_PPCRRARE3_AGQ">#N/A</definedName>
    <definedName name="_PPCRRARE4_AGQ">#N/A</definedName>
    <definedName name="_PPCRRARE5_AGQ">#N/A</definedName>
    <definedName name="_PPCRRARE6_AGQ">#N/A</definedName>
    <definedName name="_PPCRRARE7_AGQ">#N/A</definedName>
    <definedName name="_PPCRRARE8_AGQ">#N/A</definedName>
    <definedName name="_pvc100">#REF!</definedName>
    <definedName name="_pvc150">#REF!</definedName>
    <definedName name="_pvc50">#REF!</definedName>
    <definedName name="_rb1">#REF!</definedName>
    <definedName name="_rb12">#REF!</definedName>
    <definedName name="_rb15">#REF!</definedName>
    <definedName name="_rb19">#REF!</definedName>
    <definedName name="_rb25">#REF!</definedName>
    <definedName name="_rb6">#REF!</definedName>
    <definedName name="_rb9">#REF!</definedName>
    <definedName name="_RE1">#REF!</definedName>
    <definedName name="_RE2">#REF!</definedName>
    <definedName name="_RE3">#REF!</definedName>
    <definedName name="_RE4">#REF!</definedName>
    <definedName name="_RE5">#REF!</definedName>
    <definedName name="_rE6">#REF!</definedName>
    <definedName name="_RE7">#REF!</definedName>
    <definedName name="_RE8">#REF!</definedName>
    <definedName name="_RE9">#REF!</definedName>
    <definedName name="_sb1">#REF!</definedName>
    <definedName name="_sd30">#REF!</definedName>
    <definedName name="_sd40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sp5">#REF!</definedName>
    <definedName name="_sr24">#REF!</definedName>
    <definedName name="_SS1">#REF!</definedName>
    <definedName name="_SS2">#REF!</definedName>
    <definedName name="_st1">#REF!</definedName>
    <definedName name="_st12">#REF!</definedName>
    <definedName name="_st16">#REF!</definedName>
    <definedName name="_st2">#REF!</definedName>
    <definedName name="_st25">#REF!</definedName>
    <definedName name="_st3">#REF!</definedName>
    <definedName name="_st6">#REF!</definedName>
    <definedName name="_st9">#REF!</definedName>
    <definedName name="_TA1050">#REF!</definedName>
    <definedName name="_TA1150">#REF!</definedName>
    <definedName name="_TA1250">#REF!</definedName>
    <definedName name="_TA1350">#REF!</definedName>
    <definedName name="_TA1450">#REF!</definedName>
    <definedName name="_TA1550">#REF!</definedName>
    <definedName name="_TA1650">#REF!</definedName>
    <definedName name="_TA1750">#REF!</definedName>
    <definedName name="_TA1850">#REF!</definedName>
    <definedName name="_TA1950">#REF!</definedName>
    <definedName name="_TA850">#REF!</definedName>
    <definedName name="_TA950">#REF!</definedName>
    <definedName name="_Table1_In1" hidden="1">#REF!</definedName>
    <definedName name="_Table1_Out" hidden="1">#REF!</definedName>
    <definedName name="_tb001">#REF!</definedName>
    <definedName name="_tb002">#REF!</definedName>
    <definedName name="_tb100">#REF!</definedName>
    <definedName name="_tb1000">#REF!</definedName>
    <definedName name="_tb104">#REF!</definedName>
    <definedName name="_tb105">#REF!</definedName>
    <definedName name="_tb106">#REF!</definedName>
    <definedName name="_tb107">#REF!</definedName>
    <definedName name="_tb200">#REF!</definedName>
    <definedName name="_tb201">#REF!</definedName>
    <definedName name="_TB3">#REF!</definedName>
    <definedName name="_TB4">#REF!</definedName>
    <definedName name="_TB44">#REF!</definedName>
    <definedName name="_tb5">#REF!</definedName>
    <definedName name="_TC1">#REF!</definedName>
    <definedName name="_TC10851">#REF!</definedName>
    <definedName name="_TC10951">#REF!</definedName>
    <definedName name="_TC11051">#REF!</definedName>
    <definedName name="_TC11151">#REF!</definedName>
    <definedName name="_TC11251">#REF!</definedName>
    <definedName name="_TC11351">#REF!</definedName>
    <definedName name="_TC11451">#REF!</definedName>
    <definedName name="_TC11551">#REF!</definedName>
    <definedName name="_TC11651">#REF!</definedName>
    <definedName name="_TC11751">#REF!</definedName>
    <definedName name="_TC11851">#REF!</definedName>
    <definedName name="_TC11951">#REF!</definedName>
    <definedName name="_TC20853">#REF!</definedName>
    <definedName name="_TC20953">#REF!</definedName>
    <definedName name="_TC21053">#REF!</definedName>
    <definedName name="_TC21153">#REF!</definedName>
    <definedName name="_TC21253">#REF!</definedName>
    <definedName name="_TC21353">#REF!</definedName>
    <definedName name="_TC21453">#REF!</definedName>
    <definedName name="_TC21553">#REF!</definedName>
    <definedName name="_TC21653">#REF!</definedName>
    <definedName name="_TC21753">#REF!</definedName>
    <definedName name="_TC21853">#REF!</definedName>
    <definedName name="_TC21953">#REF!</definedName>
    <definedName name="_TCA0852">#REF!</definedName>
    <definedName name="_TCA0952">#REF!</definedName>
    <definedName name="_TCA1052">#REF!</definedName>
    <definedName name="_TCA1152">#REF!</definedName>
    <definedName name="_TCA1252">#REF!</definedName>
    <definedName name="_TCA1352">#REF!</definedName>
    <definedName name="_TCA1452">#REF!</definedName>
    <definedName name="_TCA1552">#REF!</definedName>
    <definedName name="_TCA1652">#REF!</definedName>
    <definedName name="_TCA1752">#REF!</definedName>
    <definedName name="_TCA1852">#REF!</definedName>
    <definedName name="_TCA1952">#REF!</definedName>
    <definedName name="_wb1">#REF!</definedName>
    <definedName name="_we1">#REF!</definedName>
    <definedName name="_we2">#REF!</definedName>
    <definedName name="_wee1">#REF!</definedName>
    <definedName name="_WEY_QY">#N/A</definedName>
    <definedName name="_WGZY__PPCRRARE">#N/A</definedName>
    <definedName name="A">#REF!</definedName>
    <definedName name="A..">#REF!</definedName>
    <definedName name="aa">#REF!</definedName>
    <definedName name="aaa">#REF!</definedName>
    <definedName name="aaaa">#REF!</definedName>
    <definedName name="aaaa111">#REF!</definedName>
    <definedName name="aaaaaaa" localSheetId="3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B">#N/A</definedName>
    <definedName name="AB_1">#N/A</definedName>
    <definedName name="ABC">#REF!</definedName>
    <definedName name="AC">#N/A</definedName>
    <definedName name="AC_1">#N/A</definedName>
    <definedName name="ac_60">#REF!</definedName>
    <definedName name="AC_Scarify">#REF!</definedName>
    <definedName name="acc_fto">#REF!</definedName>
    <definedName name="ACW">#REF!</definedName>
    <definedName name="AD">#N/A</definedName>
    <definedName name="AE">#N/A</definedName>
    <definedName name="AF">#N/A</definedName>
    <definedName name="afdasgh" localSheetId="3" hidden="1">{#N/A,#N/A,FALSE,"CCTV"}</definedName>
    <definedName name="afdasgh" localSheetId="2" hidden="1">{#N/A,#N/A,FALSE,"CCTV"}</definedName>
    <definedName name="afdasgh" localSheetId="1" hidden="1">{#N/A,#N/A,FALSE,"CCTV"}</definedName>
    <definedName name="afdasgh" hidden="1">{#N/A,#N/A,FALSE,"CCTV"}</definedName>
    <definedName name="afdsfdg" localSheetId="3" hidden="1">{#N/A,#N/A,FALSE,"CCTV"}</definedName>
    <definedName name="afdsfdg" localSheetId="2" hidden="1">{#N/A,#N/A,FALSE,"CCTV"}</definedName>
    <definedName name="afdsfdg" localSheetId="1" hidden="1">{#N/A,#N/A,FALSE,"CCTV"}</definedName>
    <definedName name="afdsfdg" hidden="1">{#N/A,#N/A,FALSE,"CCTV"}</definedName>
    <definedName name="afffgff" localSheetId="3" hidden="1">{#N/A,#N/A,FALSE,"CCTV"}</definedName>
    <definedName name="afffgff" localSheetId="2" hidden="1">{#N/A,#N/A,FALSE,"CCTV"}</definedName>
    <definedName name="afffgff" localSheetId="1" hidden="1">{#N/A,#N/A,FALSE,"CCTV"}</definedName>
    <definedName name="afffgff" hidden="1">{#N/A,#N/A,FALSE,"CCTV"}</definedName>
    <definedName name="AG">#N/A</definedName>
    <definedName name="AH">#N/A</definedName>
    <definedName name="AIR_EXPLODEe">#REF!</definedName>
    <definedName name="AL_F">#REF!</definedName>
    <definedName name="AM_F">#REF!</definedName>
    <definedName name="Amt">"Text Box 56"</definedName>
    <definedName name="ANSWER">#N/A</definedName>
    <definedName name="AP9_10">#REF!</definedName>
    <definedName name="APPR1">#REF!</definedName>
    <definedName name="APPR2">#REF!</definedName>
    <definedName name="Approach_Concrete_Barrier_A">#REF!</definedName>
    <definedName name="Approach_Concrete_Barrier_B">#REF!</definedName>
    <definedName name="Approach_Concrete_Barrier_C">#REF!</definedName>
    <definedName name="Approach_Concrete_Barrier_D">#REF!</definedName>
    <definedName name="Approach_Concrete_Barrier_E">#REF!</definedName>
    <definedName name="aq">#REF!</definedName>
    <definedName name="AQ_F">#REF!</definedName>
    <definedName name="ARC_NEe">#REF!</definedName>
    <definedName name="ARC_NEl">#REF!</definedName>
    <definedName name="ARC_NEm">#REF!</definedName>
    <definedName name="ARC_POe">#REF!</definedName>
    <definedName name="ARC_POl">#REF!</definedName>
    <definedName name="ARC_PO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">#REF!</definedName>
    <definedName name="ASPH_CONl">#REF!</definedName>
    <definedName name="ASPH_CONm">#REF!</definedName>
    <definedName name="Asphalt_Con_Layer">#REF!</definedName>
    <definedName name="Asphalt_Con_Layer_C">#REF!</definedName>
    <definedName name="Asphalt_Con_Leveling">#REF!</definedName>
    <definedName name="Asphalt_Con_Leveling_C">#REF!</definedName>
    <definedName name="Asphalt_Con_PreLeveling">#REF!</definedName>
    <definedName name="Asphalt_Con_PreLeveling_C">#REF!</definedName>
    <definedName name="Asphalt_Concrete_Binder">#REF!</definedName>
    <definedName name="Asphalt_Concrete_Binder_C">#REF!</definedName>
    <definedName name="Asphalt_Concrete_Wearing">#REF!</definedName>
    <definedName name="Asphalt_Concrete_Wearing_C">#REF!</definedName>
    <definedName name="AT">#REF!</definedName>
    <definedName name="ATF">#REF!</definedName>
    <definedName name="ATH">#REF!</definedName>
    <definedName name="ATH..">#REF!</definedName>
    <definedName name="ATJ">#REF!</definedName>
    <definedName name="ATJ.">#REF!</definedName>
    <definedName name="ATS">#REF!</definedName>
    <definedName name="AV.SP">#REF!</definedName>
    <definedName name="AV.SP1">#REF!</definedName>
    <definedName name="av.spa">#REF!</definedName>
    <definedName name="av1.sp">#REF!</definedName>
    <definedName name="AW">#REF!</definedName>
    <definedName name="AWEL_03e">#REF!</definedName>
    <definedName name="AWEL_03l">#REF!</definedName>
    <definedName name="AWEL_03m">#REF!</definedName>
    <definedName name="AWEL_05e">#REF!</definedName>
    <definedName name="AWEL_05l">#REF!</definedName>
    <definedName name="AWEL_05m">#REF!</definedName>
    <definedName name="b">#N/A</definedName>
    <definedName name="B.">#REF!</definedName>
    <definedName name="B\CUM1KM">#REF!</definedName>
    <definedName name="B\CUM200KM">#REF!</definedName>
    <definedName name="B\TON1KM">#REF!</definedName>
    <definedName name="B\TON200KM">#REF!</definedName>
    <definedName name="BA">#REF!</definedName>
    <definedName name="Barrier_Curb">#REF!</definedName>
    <definedName name="BarrierCurbGutter">#REF!</definedName>
    <definedName name="BASE">#REF!</definedName>
    <definedName name="BASE_D">#REF!</definedName>
    <definedName name="BASE_DC">#REF!</definedName>
    <definedName name="BASE_F">#REF!</definedName>
    <definedName name="Base_Scarify">#REF!</definedName>
    <definedName name="BB">#REF!</definedName>
    <definedName name="BBB" localSheetId="3" hidden="1">{#N/A,#N/A,FALSE,"CCTV"}</definedName>
    <definedName name="BBB" localSheetId="2" hidden="1">{#N/A,#N/A,FALSE,"CCTV"}</definedName>
    <definedName name="BBB" localSheetId="1" hidden="1">{#N/A,#N/A,FALSE,"CCTV"}</definedName>
    <definedName name="BBB" hidden="1">{#N/A,#N/A,FALSE,"CCTV"}</definedName>
    <definedName name="bd">#REF!</definedName>
    <definedName name="BD.">#REF!</definedName>
    <definedName name="bd_1">#REF!</definedName>
    <definedName name="BD0">#REF!</definedName>
    <definedName name="bds">#REF!</definedName>
    <definedName name="ben">#REF!</definedName>
    <definedName name="Bensil">#REF!</definedName>
    <definedName name="bfbfdhfdhdfgh" localSheetId="3" hidden="1">{#N/A,#N/A,FALSE,"CCTV"}</definedName>
    <definedName name="bfbfdhfdhdfgh" localSheetId="2" hidden="1">{#N/A,#N/A,FALSE,"CCTV"}</definedName>
    <definedName name="bfbfdhfdhdfgh" localSheetId="1" hidden="1">{#N/A,#N/A,FALSE,"CCTV"}</definedName>
    <definedName name="bfbfdhfdhdfgh" hidden="1">{#N/A,#N/A,FALSE,"CCTV"}</definedName>
    <definedName name="BG">#REF!</definedName>
    <definedName name="BI">#REF!</definedName>
    <definedName name="BINDe">#REF!</definedName>
    <definedName name="BINDl">#REF!</definedName>
    <definedName name="BINDm">#REF!</definedName>
    <definedName name="BL">#REF!</definedName>
    <definedName name="BL_F">#REF!</definedName>
    <definedName name="BlockSodding">#REF!</definedName>
    <definedName name="BlockType">#REF!</definedName>
    <definedName name="Bm">#REF!</definedName>
    <definedName name="BM_F">#REF!</definedName>
    <definedName name="BMM" localSheetId="3" hidden="1">{#N/A,#N/A,FALSE,"CCTV"}</definedName>
    <definedName name="BMM" localSheetId="2" hidden="1">{#N/A,#N/A,FALSE,"CCTV"}</definedName>
    <definedName name="BMM" localSheetId="1" hidden="1">{#N/A,#N/A,FALSE,"CCTV"}</definedName>
    <definedName name="BMM" hidden="1">{#N/A,#N/A,FALSE,"CCTV"}</definedName>
    <definedName name="BOne">#REF!</definedName>
    <definedName name="bot_slab_thk">#REF!</definedName>
    <definedName name="Bottom_Tank">#REF!</definedName>
    <definedName name="box1.5_2">#REF!</definedName>
    <definedName name="box2_2">#REF!</definedName>
    <definedName name="box2_3">#REF!</definedName>
    <definedName name="box2_4">#REF!</definedName>
    <definedName name="Box3_2.40_15">#REF!</definedName>
    <definedName name="Box3_2.70_15">#REF!</definedName>
    <definedName name="box3_4">#REF!</definedName>
    <definedName name="boxgirder">#REF!</definedName>
    <definedName name="BoxSideTwo1">#REF!</definedName>
    <definedName name="BoxSideTwo2">#REF!</definedName>
    <definedName name="BoxSideTwo3">#REF!</definedName>
    <definedName name="BoxSideTwo4">#REF!</definedName>
    <definedName name="BQ_F">#REF!</definedName>
    <definedName name="BR">#REF!</definedName>
    <definedName name="BridgeWidening1">#REF!</definedName>
    <definedName name="BridgeWidening2">#REF!</definedName>
    <definedName name="BridgeWidening3">#REF!</definedName>
    <definedName name="BridgeWidening4">#REF!</definedName>
    <definedName name="BS">#REF!</definedName>
    <definedName name="bu">#REF!</definedName>
    <definedName name="BU.">#REF!</definedName>
    <definedName name="BuiltIn_AutoFilter___1">#REF!</definedName>
    <definedName name="BusStopA">#REF!</definedName>
    <definedName name="BusStopB">#REF!</definedName>
    <definedName name="BusStopC">#REF!</definedName>
    <definedName name="BusStopD">#REF!</definedName>
    <definedName name="BusStopE">#REF!</definedName>
    <definedName name="BusStopF">#REF!</definedName>
    <definedName name="BusStopIndex">#REF!</definedName>
    <definedName name="Button22_Click">#REF!</definedName>
    <definedName name="Button3_Click">#REF!</definedName>
    <definedName name="BZ">#REF!</definedName>
    <definedName name="c.">#REF!</definedName>
    <definedName name="C_">#REF!</definedName>
    <definedName name="C_A">#REF!</definedName>
    <definedName name="C_A1">#REF!</definedName>
    <definedName name="C_B">#REF!</definedName>
    <definedName name="C_B1">#REF!</definedName>
    <definedName name="C_H1">#REF!</definedName>
    <definedName name="C_V">#REF!</definedName>
    <definedName name="C_V1">#REF!</definedName>
    <definedName name="cap">#REF!</definedName>
    <definedName name="capbeam">#REF!</definedName>
    <definedName name="CapeSeal">#REF!</definedName>
    <definedName name="CARe">#REF!</definedName>
    <definedName name="CARG_TRe">#REF!</definedName>
    <definedName name="CARG_TRl">#REF!</definedName>
    <definedName name="CARG_TRm">#REF!</definedName>
    <definedName name="CARl">#REF!</definedName>
    <definedName name="Catch_Basin_RC_Cover">#REF!</definedName>
    <definedName name="Catch_Basin_Steel_Cover">#REF!</definedName>
    <definedName name="CB">#REF!</definedName>
    <definedName name="CB_1">#REF!</definedName>
    <definedName name="cc">#REF!</definedName>
    <definedName name="CCTV">#REF!</definedName>
    <definedName name="ce">#REF!</definedName>
    <definedName name="CellDepth1">#REF!</definedName>
    <definedName name="CellDepth2">#REF!</definedName>
    <definedName name="CellDepth3">#REF!</definedName>
    <definedName name="CellDepth4">#REF!</definedName>
    <definedName name="CellNum1">#REF!</definedName>
    <definedName name="CellNum2">#REF!</definedName>
    <definedName name="CellNum3">#REF!</definedName>
    <definedName name="CellNum4">#REF!</definedName>
    <definedName name="CellWidth1">#REF!</definedName>
    <definedName name="CellWidth2">#REF!</definedName>
    <definedName name="CellWidth3">#REF!</definedName>
    <definedName name="CellWidth4">#REF!</definedName>
    <definedName name="celotex1">#REF!</definedName>
    <definedName name="celotex2">#REF!</definedName>
    <definedName name="celotex3">#REF!</definedName>
    <definedName name="celotex4">#REF!</definedName>
    <definedName name="CEMENT">#REF!</definedName>
    <definedName name="CEMENT_1">#REF!</definedName>
    <definedName name="CEMENT_MIXm">#REF!</definedName>
    <definedName name="cf">#REF!</definedName>
    <definedName name="ChangeFarmTurnOutA">#REF!</definedName>
    <definedName name="ChangeFTOB">#REF!</definedName>
    <definedName name="Chatter_BarBi">#REF!</definedName>
    <definedName name="Chatter_BarUni">#REF!</definedName>
    <definedName name="CHE_TRe">#REF!</definedName>
    <definedName name="check_ele7_8_ele3">#REF!</definedName>
    <definedName name="CheckCal">#REF!</definedName>
    <definedName name="CHEM_DRl">#REF!</definedName>
    <definedName name="CHEM_TRe">#REF!</definedName>
    <definedName name="CHEM_TRl">#REF!</definedName>
    <definedName name="CHEM_TRs">#REF!</definedName>
    <definedName name="ChkDrpCal">#REF!</definedName>
    <definedName name="ChkRdCr">#REF!</definedName>
    <definedName name="CHOICE1">#N/A</definedName>
    <definedName name="CHOICE10">#N/A</definedName>
    <definedName name="CHOICE2">#N/A</definedName>
    <definedName name="CHOICE3">#N/A</definedName>
    <definedName name="CHOICE4">#N/A</definedName>
    <definedName name="CHOICE5">#N/A</definedName>
    <definedName name="CHOICE6">#N/A</definedName>
    <definedName name="CHOICE7">#N/A</definedName>
    <definedName name="CHOICE8">#N/A</definedName>
    <definedName name="CHOICE9">#N/A</definedName>
    <definedName name="CLEAN1">#REF!</definedName>
    <definedName name="CLEAN2">#REF!</definedName>
    <definedName name="clear">#REF!,#REF!,#REF!,#REF!</definedName>
    <definedName name="Clearing">#REF!</definedName>
    <definedName name="CM_A">#REF!</definedName>
    <definedName name="CM_A1">#REF!</definedName>
    <definedName name="CM_B">#REF!</definedName>
    <definedName name="CM_B1">#REF!</definedName>
    <definedName name="CM_B2">#REF!</definedName>
    <definedName name="CM_H">#REF!</definedName>
    <definedName name="CM_H1">#REF!</definedName>
    <definedName name="CM_V">#REF!</definedName>
    <definedName name="CM_V1">#REF!</definedName>
    <definedName name="Cnl">#REF!</definedName>
    <definedName name="Cnlll">#REF!</definedName>
    <definedName name="COA_11">#REF!</definedName>
    <definedName name="COA_12">#REF!</definedName>
    <definedName name="COA_13">#REF!</definedName>
    <definedName name="COA_14">#REF!</definedName>
    <definedName name="COA_15">#REF!</definedName>
    <definedName name="COA_16">#REF!</definedName>
    <definedName name="COA_17">#REF!</definedName>
    <definedName name="COA_18">#REF!</definedName>
    <definedName name="COA_19">#REF!</definedName>
    <definedName name="COA_51">#REF!</definedName>
    <definedName name="COA_52">#REF!</definedName>
    <definedName name="COA_53">#REF!</definedName>
    <definedName name="COA_54">#REF!</definedName>
    <definedName name="COA_55">#REF!</definedName>
    <definedName name="COA_60">#REF!</definedName>
    <definedName name="COA_70">#REF!</definedName>
    <definedName name="COA_80">#REF!</definedName>
    <definedName name="COA_90">#REF!</definedName>
    <definedName name="COA50A">#REF!</definedName>
    <definedName name="COA50B">#REF!</definedName>
    <definedName name="collar">#N/A</definedName>
    <definedName name="ColumnIndexNo">#REF!</definedName>
    <definedName name="con">#REF!</definedName>
    <definedName name="CON_A">#REF!</definedName>
    <definedName name="CON_B">#REF!</definedName>
    <definedName name="CON_C">#REF!</definedName>
    <definedName name="CON_SA">#REF!</definedName>
    <definedName name="conA">#REF!</definedName>
    <definedName name="CONC_125e">#REF!</definedName>
    <definedName name="CONC_125l">#REF!</definedName>
    <definedName name="CONC_125m">#REF!</definedName>
    <definedName name="CONC_150l">#REF!</definedName>
    <definedName name="CONC_150m">#REF!</definedName>
    <definedName name="CONC_15e">#REF!</definedName>
    <definedName name="CONC_24e">#REF!</definedName>
    <definedName name="CONC_24l">#REF!</definedName>
    <definedName name="CONC_24m">#REF!</definedName>
    <definedName name="CONC_28e">#REF!</definedName>
    <definedName name="CONC_28l">#REF!</definedName>
    <definedName name="CONC_28m">#REF!</definedName>
    <definedName name="CONC_Ea24l">#REF!</definedName>
    <definedName name="CONC_Ea24m">#REF!</definedName>
    <definedName name="Conc_Headwall_1_100">#REF!</definedName>
    <definedName name="Conc_Headwall_1_120">#REF!</definedName>
    <definedName name="Conc_Headwall_1_60">#REF!</definedName>
    <definedName name="Conc_Headwall_1_80">#REF!</definedName>
    <definedName name="Conc_Headwall_2_100">#REF!</definedName>
    <definedName name="Conc_Headwall_2_120">#REF!</definedName>
    <definedName name="Conc_Headwall_2_60">#REF!</definedName>
    <definedName name="Conc_Headwall_2_80">#REF!</definedName>
    <definedName name="Conc_Headwall_3_100">#REF!</definedName>
    <definedName name="Conc_Headwall_3_120">#REF!</definedName>
    <definedName name="Conc_Headwall_3_60">#REF!</definedName>
    <definedName name="Conc_Headwall_3_80">#REF!</definedName>
    <definedName name="Conc_Intercept">#REF!</definedName>
    <definedName name="CONC_LEe">#REF!</definedName>
    <definedName name="CONC_LEl">#REF!</definedName>
    <definedName name="CONC_LEm">#REF!</definedName>
    <definedName name="CONC1">#REF!</definedName>
    <definedName name="CONC2">#REF!</definedName>
    <definedName name="ConcBoxEnd1">#REF!</definedName>
    <definedName name="ConcBoxEnd2">#REF!</definedName>
    <definedName name="ConcBoxEnd3">#REF!</definedName>
    <definedName name="ConcBoxEnd4">#REF!</definedName>
    <definedName name="ConcCoverBox">#REF!</definedName>
    <definedName name="Concrete_Barrier_Approach">#REF!</definedName>
    <definedName name="Concrete_Barrier_I">#REF!</definedName>
    <definedName name="Concrete_Barrier_I_for_DeepCut">#REF!</definedName>
    <definedName name="Concrete_Barrier_II">#REF!</definedName>
    <definedName name="Concrete_Pavement">#REF!</definedName>
    <definedName name="Concrete_Slope">#REF!</definedName>
    <definedName name="ConcreteBox1">#REF!</definedName>
    <definedName name="ConcreteBox2">#REF!</definedName>
    <definedName name="ConcreteBox3">#REF!</definedName>
    <definedName name="ConcreteBox4">#REF!</definedName>
    <definedName name="ConcretePavingBlock">#REF!</definedName>
    <definedName name="ConcreteSlab7CM">#REF!</definedName>
    <definedName name="ConcreteSlabBlock">#REF!</definedName>
    <definedName name="CONSUM">#REF!</definedName>
    <definedName name="Contraction_Joint">#REF!</definedName>
    <definedName name="control">#REF!</definedName>
    <definedName name="ControlWorkingOfProgram">#REF!</definedName>
    <definedName name="CORD_30e">#REF!</definedName>
    <definedName name="CORD_30l">#REF!</definedName>
    <definedName name="CORD_30m">#REF!</definedName>
    <definedName name="CORE_2e">#REF!</definedName>
    <definedName name="CORE_MACHe">#REF!</definedName>
    <definedName name="CORR_125Al">#REF!</definedName>
    <definedName name="CORR_125Am">#REF!</definedName>
    <definedName name="CORR_125l">#REF!</definedName>
    <definedName name="CORR_125m">#REF!</definedName>
    <definedName name="cost">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OUPL1">#REF!</definedName>
    <definedName name="COVER50">#REF!</definedName>
    <definedName name="CR">#REF!</definedName>
    <definedName name="Crush_Leveling">#REF!</definedName>
    <definedName name="Crush_Rock_Base">#REF!</definedName>
    <definedName name="CRUSH_ROCKl">#REF!</definedName>
    <definedName name="CRUSH_ROCKm">#REF!</definedName>
    <definedName name="cs">#REF!</definedName>
    <definedName name="css1h">#REF!</definedName>
    <definedName name="CT">#REF!</definedName>
    <definedName name="culv_wall_thk">#REF!</definedName>
    <definedName name="culv_width">#REF!</definedName>
    <definedName name="Culvert">#REF!</definedName>
    <definedName name="culvert_depth">#REF!</definedName>
    <definedName name="culvert_length">#REF!</definedName>
    <definedName name="culvert_span">#REF!</definedName>
    <definedName name="Curb_Marking">#REF!</definedName>
    <definedName name="CurrentOil">#REF!</definedName>
    <definedName name="CUT_MOBIl">#REF!</definedName>
    <definedName name="CuTrail">#REF!</definedName>
    <definedName name="CuTruck">#REF!</definedName>
    <definedName name="CV">#REF!</definedName>
    <definedName name="CV_1">#REF!</definedName>
    <definedName name="CV_11">#REF!</definedName>
    <definedName name="CV_12">#REF!</definedName>
    <definedName name="CV_13">#REF!</definedName>
    <definedName name="CV_14">#REF!</definedName>
    <definedName name="CV_15">#REF!</definedName>
    <definedName name="CV_16">#REF!</definedName>
    <definedName name="CV_17">#REF!</definedName>
    <definedName name="CV_19">#REF!</definedName>
    <definedName name="CV_20">#REF!</definedName>
    <definedName name="CV_30">#REF!</definedName>
    <definedName name="CV_40">#REF!</definedName>
    <definedName name="CV_50">#REF!</definedName>
    <definedName name="CV_60">#REF!</definedName>
    <definedName name="CV_70">#REF!</definedName>
    <definedName name="CV_80">#REF!</definedName>
    <definedName name="d">#REF!</definedName>
    <definedName name="d\" localSheetId="3" hidden="1">{#N/A,#N/A,FALSE,"CCTV"}</definedName>
    <definedName name="d\" localSheetId="2" hidden="1">{#N/A,#N/A,FALSE,"CCTV"}</definedName>
    <definedName name="d\" localSheetId="1" hidden="1">{#N/A,#N/A,FALSE,"CCTV"}</definedName>
    <definedName name="d\" hidden="1">{#N/A,#N/A,FALSE,"CCTV"}</definedName>
    <definedName name="d_1">#N/A</definedName>
    <definedName name="D120_e">#REF!</definedName>
    <definedName name="D120_e2">#REF!</definedName>
    <definedName name="D120_l">#REF!</definedName>
    <definedName name="D120_l2">#REF!</definedName>
    <definedName name="D120_m">#REF!</definedName>
    <definedName name="D120_m2">#REF!</definedName>
    <definedName name="D180_e">#REF!</definedName>
    <definedName name="D180_e2">#REF!</definedName>
    <definedName name="D180_l">#REF!</definedName>
    <definedName name="D180_l2">#REF!</definedName>
    <definedName name="D180_m">#REF!</definedName>
    <definedName name="D180_m2">#REF!</definedName>
    <definedName name="D30_e">#REF!</definedName>
    <definedName name="D30_e2">#REF!</definedName>
    <definedName name="D30_l">#REF!</definedName>
    <definedName name="D30_l2">#REF!</definedName>
    <definedName name="D30_m">#REF!</definedName>
    <definedName name="D30_m2">#REF!</definedName>
    <definedName name="D70_e">#REF!</definedName>
    <definedName name="D70_e2">#REF!</definedName>
    <definedName name="D70_l">#REF!</definedName>
    <definedName name="D70_l2">#REF!</definedName>
    <definedName name="D70_m">#REF!</definedName>
    <definedName name="D70_m2">#REF!</definedName>
    <definedName name="data">#REF!</definedName>
    <definedName name="data_chk_rd_cr">#REF!</definedName>
    <definedName name="data_chkrc">#N/A</definedName>
    <definedName name="data_fto">#REF!</definedName>
    <definedName name="data_road">#REF!</definedName>
    <definedName name="_xlnm.Database">#REF!</definedName>
    <definedName name="DataCheck">#REF!</definedName>
    <definedName name="DataChkDrp">#REF!</definedName>
    <definedName name="DataChkRdCr">#REF!</definedName>
    <definedName name="DataCulvert">#REF!</definedName>
    <definedName name="DataFto">#REF!</definedName>
    <definedName name="DataHead">#REF!</definedName>
    <definedName name="DataInputOfDesign.ControlWorkingOfProgram">#REF!</definedName>
    <definedName name="DataInputOfDesign.MainControl">#REF!</definedName>
    <definedName name="DataPile">#REF!</definedName>
    <definedName name="DataReinforce">#N/A</definedName>
    <definedName name="DataRoad">#REF!</definedName>
    <definedName name="DataTail">#REF!</definedName>
    <definedName name="DataWalkBrid">#REF!</definedName>
    <definedName name="DB_12">#REF!</definedName>
    <definedName name="db_12หน้างาน">#REF!</definedName>
    <definedName name="DB_15">#REF!</definedName>
    <definedName name="DB_16">#REF!</definedName>
    <definedName name="DB_19">#REF!</definedName>
    <definedName name="DB_20">#REF!</definedName>
    <definedName name="DB_25">#REF!</definedName>
    <definedName name="DB_25m">#REF!</definedName>
    <definedName name="DB_28">#REF!</definedName>
    <definedName name="DB1_la">#REF!</definedName>
    <definedName name="DB1_m">#REF!</definedName>
    <definedName name="DB10_l">#REF!</definedName>
    <definedName name="DB10_m">#REF!</definedName>
    <definedName name="DB11_l">#REF!</definedName>
    <definedName name="DB11_m">#REF!</definedName>
    <definedName name="DB12_30e">#REF!</definedName>
    <definedName name="DB12_30l">#REF!</definedName>
    <definedName name="DB12_30m">#REF!</definedName>
    <definedName name="DB12_40e">#REF!</definedName>
    <definedName name="DB12_40l">#REF!</definedName>
    <definedName name="DB12_40m">#REF!</definedName>
    <definedName name="DB12_l">#REF!</definedName>
    <definedName name="DB12_m">#REF!</definedName>
    <definedName name="DB12_ma">#REF!</definedName>
    <definedName name="DB12_MM.">#REF!</definedName>
    <definedName name="db12mm">#REF!</definedName>
    <definedName name="db12sd30">#REF!</definedName>
    <definedName name="db12sd40">#REF!</definedName>
    <definedName name="db12รวมค่าขน">#REF!</definedName>
    <definedName name="DB13_l">#REF!</definedName>
    <definedName name="DB13_m">#REF!</definedName>
    <definedName name="DB14_l">#REF!</definedName>
    <definedName name="DB14_m">#REF!</definedName>
    <definedName name="DB15_l">#REF!</definedName>
    <definedName name="DB15_m">#REF!</definedName>
    <definedName name="DB16_30e">#REF!</definedName>
    <definedName name="DB16_30l">#REF!</definedName>
    <definedName name="DB16_30m">#REF!</definedName>
    <definedName name="DB16_40e">#REF!</definedName>
    <definedName name="DB16_40l">#REF!</definedName>
    <definedName name="DB16_40m">#REF!</definedName>
    <definedName name="DB16_l">#REF!</definedName>
    <definedName name="DB16_m">#REF!</definedName>
    <definedName name="DB16_MM.">#REF!</definedName>
    <definedName name="db16mm">#REF!</definedName>
    <definedName name="db16sd30">#REF!</definedName>
    <definedName name="db16sd40">#REF!</definedName>
    <definedName name="db16รวมค่าขน">#REF!</definedName>
    <definedName name="db16หน้างาน">#REF!</definedName>
    <definedName name="DB17_l">#REF!</definedName>
    <definedName name="DB17_m">#REF!</definedName>
    <definedName name="DB18_l">#REF!</definedName>
    <definedName name="DB18_m">#REF!</definedName>
    <definedName name="DB19_l">#REF!</definedName>
    <definedName name="DB19_m">#REF!</definedName>
    <definedName name="DB2_l">#REF!</definedName>
    <definedName name="DB2_m">#REF!</definedName>
    <definedName name="DB20_30e">#REF!</definedName>
    <definedName name="DB20_30l">#REF!</definedName>
    <definedName name="DB20_30m">#REF!</definedName>
    <definedName name="DB20_40e">#REF!</definedName>
    <definedName name="DB20_40l">#REF!</definedName>
    <definedName name="DB20_40m">#REF!</definedName>
    <definedName name="DB20_l">#REF!</definedName>
    <definedName name="DB20_m">#REF!</definedName>
    <definedName name="DB20_MM.">#REF!</definedName>
    <definedName name="db20mm">#REF!</definedName>
    <definedName name="db20รวมค่าขน">#REF!</definedName>
    <definedName name="DB21_l">#REF!</definedName>
    <definedName name="DB21_m">#REF!</definedName>
    <definedName name="DB22_l">#REF!</definedName>
    <definedName name="DB22_m">#REF!</definedName>
    <definedName name="DB23_l">#REF!</definedName>
    <definedName name="DB23_m">#REF!</definedName>
    <definedName name="DB24_l">#REF!</definedName>
    <definedName name="DB24_m">#REF!</definedName>
    <definedName name="DB24_ma">#REF!</definedName>
    <definedName name="DB25_30e">#REF!</definedName>
    <definedName name="DB25_30l">#REF!</definedName>
    <definedName name="DB25_30m">#REF!</definedName>
    <definedName name="DB25_40e">#REF!</definedName>
    <definedName name="DB25_40l">#REF!</definedName>
    <definedName name="DB25_40m">#REF!</definedName>
    <definedName name="DB25_l">#REF!</definedName>
    <definedName name="DB25_m">#REF!</definedName>
    <definedName name="DB25_MM.">#REF!</definedName>
    <definedName name="db25mm">#REF!</definedName>
    <definedName name="db25รวมค่าขน">#REF!</definedName>
    <definedName name="db25หน้างาน">#REF!</definedName>
    <definedName name="DB26_l">#REF!</definedName>
    <definedName name="DB26_m">#REF!</definedName>
    <definedName name="DB27_l">#REF!</definedName>
    <definedName name="DB27_m">#REF!</definedName>
    <definedName name="DB28_l">#REF!</definedName>
    <definedName name="DB28_m">#REF!</definedName>
    <definedName name="DB28_MM.">#REF!</definedName>
    <definedName name="DB29_l">#REF!</definedName>
    <definedName name="DB29_m">#REF!</definedName>
    <definedName name="DB3_l">#REF!</definedName>
    <definedName name="DB3_m">#REF!</definedName>
    <definedName name="DB30_l">#REF!</definedName>
    <definedName name="DB30_m">#REF!</definedName>
    <definedName name="DB31_l">#REF!</definedName>
    <definedName name="DB31_m">#REF!</definedName>
    <definedName name="DB32_l">#REF!</definedName>
    <definedName name="DB32_m">#REF!</definedName>
    <definedName name="DB33_l">#REF!</definedName>
    <definedName name="DB33_m">#REF!</definedName>
    <definedName name="DB34_l">#REF!</definedName>
    <definedName name="DB34_m">#REF!</definedName>
    <definedName name="DB35_l">#REF!</definedName>
    <definedName name="DB35_m">#REF!</definedName>
    <definedName name="DB36_la">#REF!</definedName>
    <definedName name="DB36_m">#REF!</definedName>
    <definedName name="DB4_l">#REF!</definedName>
    <definedName name="DB4_m">#REF!</definedName>
    <definedName name="DB5_l">#REF!</definedName>
    <definedName name="DB5_m">#REF!</definedName>
    <definedName name="DB6_l">#REF!</definedName>
    <definedName name="DB6_m">#REF!</definedName>
    <definedName name="DB7_l">#REF!</definedName>
    <definedName name="DB7_m">#REF!</definedName>
    <definedName name="DB8_l">#REF!</definedName>
    <definedName name="DB8_m">#REF!</definedName>
    <definedName name="DB9_l">#REF!</definedName>
    <definedName name="DB9_m">#REF!</definedName>
    <definedName name="DBL">#REF!</definedName>
    <definedName name="DBVY">#REF!</definedName>
    <definedName name="dd">#REF!</definedName>
    <definedName name="ddd">#REF!</definedName>
    <definedName name="DDFD" localSheetId="3" hidden="1">{#N/A,#N/A,FALSE,"CCTV"}</definedName>
    <definedName name="DDFD" localSheetId="2" hidden="1">{#N/A,#N/A,FALSE,"CCTV"}</definedName>
    <definedName name="DDFD" localSheetId="1" hidden="1">{#N/A,#N/A,FALSE,"CCTV"}</definedName>
    <definedName name="DDFD" hidden="1">{#N/A,#N/A,FALSE,"CCTV"}</definedName>
    <definedName name="ddfdd" localSheetId="3" hidden="1">{#N/A,#N/A,FALSE,"CCTV"}</definedName>
    <definedName name="ddfdd" localSheetId="2" hidden="1">{#N/A,#N/A,FALSE,"CCTV"}</definedName>
    <definedName name="ddfdd" localSheetId="1" hidden="1">{#N/A,#N/A,FALSE,"CCTV"}</definedName>
    <definedName name="ddfdd" hidden="1">{#N/A,#N/A,FALSE,"CCTV"}</definedName>
    <definedName name="DeleteDetailDesign">#REF!</definedName>
    <definedName name="DeleteSheet">#REF!</definedName>
    <definedName name="depth_total">#REF!</definedName>
    <definedName name="dgfgjgj" localSheetId="3" hidden="1">{#N/A,#N/A,FALSE,"CCTV"}</definedName>
    <definedName name="dgfgjgj" localSheetId="2" hidden="1">{#N/A,#N/A,FALSE,"CCTV"}</definedName>
    <definedName name="dgfgjgj" localSheetId="1" hidden="1">{#N/A,#N/A,FALSE,"CCTV"}</definedName>
    <definedName name="dgfgjgj" hidden="1">{#N/A,#N/A,FALSE,"CCTV"}</definedName>
    <definedName name="DIG_TRe">#REF!</definedName>
    <definedName name="DIG_TRl">#REF!</definedName>
    <definedName name="DimenBox1">#REF!</definedName>
    <definedName name="DimenBox2">#REF!</definedName>
    <definedName name="DimenBox3">#REF!</definedName>
    <definedName name="DimenBox4">#REF!</definedName>
    <definedName name="discount">#REF!</definedName>
    <definedName name="Ditch_Hillside_Type_A">#REF!</definedName>
    <definedName name="Ditch_Hillside_Type_B">#REF!</definedName>
    <definedName name="Ditch_LiningI">#REF!</definedName>
    <definedName name="Ditch_LiningII">#REF!</definedName>
    <definedName name="Ditch_LiningIII">#REF!</definedName>
    <definedName name="DK">#REF!</definedName>
    <definedName name="DOUB_127l">#REF!</definedName>
    <definedName name="DOUB_127m">#REF!</definedName>
    <definedName name="DOUB_152l">#REF!</definedName>
    <definedName name="DOUB_152m">#REF!</definedName>
    <definedName name="Double_Elec_Pole">#REF!</definedName>
    <definedName name="dowel_15_1">#REF!</definedName>
    <definedName name="dowel_15_2">#REF!</definedName>
    <definedName name="dowel_15_3">#REF!</definedName>
    <definedName name="dowel_15_4">#REF!</definedName>
    <definedName name="dowel_19_1">#REF!</definedName>
    <definedName name="dowel_19_2">#REF!</definedName>
    <definedName name="dowel_19_3">#REF!</definedName>
    <definedName name="dowel_19_4">#REF!</definedName>
    <definedName name="dowel_2">#REF!</definedName>
    <definedName name="dowel_cont">#REF!</definedName>
    <definedName name="dowel_exp">#REF!</definedName>
    <definedName name="doy">#REF!</definedName>
    <definedName name="DS">#REF!</definedName>
    <definedName name="DT">#REF!</definedName>
    <definedName name="Dummy_Joint">#REF!</definedName>
    <definedName name="DUMP_DRl">#REF!</definedName>
    <definedName name="DUMP_TRe">#REF!</definedName>
    <definedName name="DUMP_TRl">#REF!</definedName>
    <definedName name="DUMP_TRm">#REF!</definedName>
    <definedName name="DUMP_TRs">#REF!</definedName>
    <definedName name="DUMP1">#REF!</definedName>
    <definedName name="DUMP2">#REF!</definedName>
    <definedName name="dzd">#REF!</definedName>
    <definedName name="e">#REF!</definedName>
    <definedName name="ea">#REF!</definedName>
    <definedName name="Earth_Emb">#REF!</definedName>
    <definedName name="EARTH_EMBD">#REF!</definedName>
    <definedName name="EARTH_EMBDC">#REF!</definedName>
    <definedName name="EARTH_EMBF">#REF!</definedName>
    <definedName name="Earth_Ex">#REF!</definedName>
    <definedName name="Earth_Fill_in_Median">#REF!</definedName>
    <definedName name="Earth_Fill_Sidewalk">#REF!</definedName>
    <definedName name="Edge_Joint">#REF!</definedName>
    <definedName name="Edit">#REF!</definedName>
    <definedName name="ee">#REF!</definedName>
    <definedName name="eec">#REF!</definedName>
    <definedName name="EL.1">#REF!</definedName>
    <definedName name="EL.10">#REF!</definedName>
    <definedName name="EL.11">#REF!</definedName>
    <definedName name="EL.2">#REF!</definedName>
    <definedName name="EL.3">#REF!</definedName>
    <definedName name="EL.4">#REF!</definedName>
    <definedName name="EL.5">#REF!</definedName>
    <definedName name="EL.6">#REF!</definedName>
    <definedName name="EL.7">#REF!</definedName>
    <definedName name="EL.8">#REF!</definedName>
    <definedName name="EL.9">#REF!</definedName>
    <definedName name="elas1">#REF!</definedName>
    <definedName name="elas2">#REF!</definedName>
    <definedName name="elas3">#REF!</definedName>
    <definedName name="elas4">#REF!</definedName>
    <definedName name="elas5">#REF!</definedName>
    <definedName name="elastomeric1">#REF!</definedName>
    <definedName name="elastomeric2">#REF!</definedName>
    <definedName name="elastomeric3">#REF!</definedName>
    <definedName name="elastomeric4">#REF!</definedName>
    <definedName name="ELBO_90110l">#REF!</definedName>
    <definedName name="ELBO_90110m">#REF!</definedName>
    <definedName name="ELBO_90125l">#REF!</definedName>
    <definedName name="ELBO_90125m">#REF!</definedName>
    <definedName name="ELBO_90140l">#REF!</definedName>
    <definedName name="ELBO_90140m">#REF!</definedName>
    <definedName name="ELBO_90160Al">#REF!</definedName>
    <definedName name="ELBO_90160Am">#REF!</definedName>
    <definedName name="ELBO_90160Bl">#REF!</definedName>
    <definedName name="ELBO_90160Bm">#REF!</definedName>
    <definedName name="ELBO_90Al">#REF!</definedName>
    <definedName name="ELBO_90Bl">#REF!</definedName>
    <definedName name="ELBO_90Cl">#REF!</definedName>
    <definedName name="ELBO_90e">#REF!</definedName>
    <definedName name="ELBO_90l">#REF!</definedName>
    <definedName name="ELBO_90m">#REF!</definedName>
    <definedName name="ELBO_90RTRCAl">#REF!</definedName>
    <definedName name="ELBO_90RTRCAm">#REF!</definedName>
    <definedName name="ELBO_90RTRCl">#REF!</definedName>
    <definedName name="ELBO_90RTRCm">#REF!</definedName>
    <definedName name="ele_down">#N/A</definedName>
    <definedName name="EMBLK1">#REF!</definedName>
    <definedName name="EMBLK2">#REF!</definedName>
    <definedName name="End_Clearing">#REF!</definedName>
    <definedName name="EndPilesRW100">#REF!</definedName>
    <definedName name="EndPilesRW200">#REF!</definedName>
    <definedName name="EndPilesRW300">#REF!</definedName>
    <definedName name="ENGI_l">#REF!</definedName>
    <definedName name="ENGIe">#REF!</definedName>
    <definedName name="ENGIl">#REF!</definedName>
    <definedName name="ENGIm">#REF!</definedName>
    <definedName name="ER">#REF!</definedName>
    <definedName name="EWEL_03e">#REF!</definedName>
    <definedName name="EWEL_03l">#REF!</definedName>
    <definedName name="EWEL_03m">#REF!</definedName>
    <definedName name="EWEL_04e">#REF!</definedName>
    <definedName name="EWEL_04l">#REF!</definedName>
    <definedName name="EWEL_04m">#REF!</definedName>
    <definedName name="EX_120D">#REF!</definedName>
    <definedName name="EX_120D1">#REF!</definedName>
    <definedName name="EX_120D2">#REF!</definedName>
    <definedName name="EX_120N">#REF!</definedName>
    <definedName name="EX_120N1">#REF!</definedName>
    <definedName name="EX_120N2">#REF!</definedName>
    <definedName name="EX_180D">#REF!</definedName>
    <definedName name="EX_180D1">#REF!</definedName>
    <definedName name="EX_180D2">#REF!</definedName>
    <definedName name="EX_180N">#REF!</definedName>
    <definedName name="EX_180N1">#REF!</definedName>
    <definedName name="EX_180N2">#REF!</definedName>
    <definedName name="EX_30D">#REF!</definedName>
    <definedName name="EX_30D1">#REF!</definedName>
    <definedName name="EX_30D2">#REF!</definedName>
    <definedName name="EX_30N">#REF!</definedName>
    <definedName name="EX_30N1">#REF!</definedName>
    <definedName name="EX_30N2">#REF!</definedName>
    <definedName name="EX_70D">#REF!</definedName>
    <definedName name="EX_70D1">#REF!</definedName>
    <definedName name="EX_70D2">#REF!</definedName>
    <definedName name="EX_70N">#REF!</definedName>
    <definedName name="EX_70N1">#REF!</definedName>
    <definedName name="EX_70N2">#REF!</definedName>
    <definedName name="EXCA_REe">#REF!</definedName>
    <definedName name="EXCA_REl">#REF!</definedName>
    <definedName name="EXCA_REm">#REF!</definedName>
    <definedName name="EXCA_SU2l">#REF!</definedName>
    <definedName name="EXCA_SU2m">#REF!</definedName>
    <definedName name="EXCA_SUe">#REF!</definedName>
    <definedName name="EXCA_SUl">#REF!</definedName>
    <definedName name="EXCA_SUm">#REF!</definedName>
    <definedName name="EXCAVATORe">#REF!</definedName>
    <definedName name="EXCAVATORl">#REF!</definedName>
    <definedName name="Excel_BuiltIn__FilterDatabase_1">#REF!</definedName>
    <definedName name="Excel_BuiltIn_Database">"$#REF.$#REF$#REF"</definedName>
    <definedName name="Excel_BuiltIn_Print_Area_1">#REF!</definedName>
    <definedName name="Excel_BuiltIn_Print_Area_10_1">#REF!</definedName>
    <definedName name="Excel_BuiltIn_Print_Area_14">#REF!</definedName>
    <definedName name="Excel_BuiltIn_Print_Area_2">#REF!</definedName>
    <definedName name="Excel_BuiltIn_Print_Area_5_1">#REF!</definedName>
    <definedName name="Excel_BuiltIn_Print_Area_7_1">#REF!</definedName>
    <definedName name="Excel_BuiltIn_Print_Titles_1">#REF!</definedName>
    <definedName name="Excel_BuiltIn_Print_Titles_10_1">#REF!</definedName>
    <definedName name="Excel_BuiltIn_Print_Titles_10_1_1">#REF!</definedName>
    <definedName name="Excel_BuiltIn_Print_Titles_10_1_1_1">#REF!</definedName>
    <definedName name="Excel_BuiltIn_Print_Titles_11_1">#REF!</definedName>
    <definedName name="Excel_BuiltIn_Print_Titles_11_1_1">#REF!</definedName>
    <definedName name="Excel_BuiltIn_Print_Titles_11_1_1_1">#REF!</definedName>
    <definedName name="Excel_BuiltIn_Print_Titles_11_1_1_1_1">#REF!</definedName>
    <definedName name="Excel_BuiltIn_Print_Titles_12">#REF!</definedName>
    <definedName name="Excel_BuiltIn_Print_Titles_12_1">#REF!</definedName>
    <definedName name="Excel_BuiltIn_Print_Titles_14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4_1">#REF!</definedName>
    <definedName name="Excel_BuiltIn_Print_Titles_5_1">#REF!</definedName>
    <definedName name="Excel_BuiltIn_Print_Titles_5_1_1">#REF!</definedName>
    <definedName name="Excel_BuiltIn_Print_Titles_6_1_1">#REF!</definedName>
    <definedName name="Excel_BuiltIn_Print_Titles_6_1_1_1">#REF!</definedName>
    <definedName name="Excel_BuiltIn_Print_Titles_7_1_1">#REF!</definedName>
    <definedName name="Excel_BuiltIn_Print_Titles_7_1_1_1">#REF!</definedName>
    <definedName name="Excel_BuiltIn_Print_Titles_8_1">#REF!</definedName>
    <definedName name="Excel_BuiltIn_Print_Titles_8_1_1">#REF!</definedName>
    <definedName name="Excel_BuiltIn_Print_Titles_8_1_1_1">#REF!</definedName>
    <definedName name="Excel_BuiltIn_Print_Titles_9_1">#REF!</definedName>
    <definedName name="Excel_BuiltIn_Print_Titles_9_1_1">#REF!</definedName>
    <definedName name="Exchange_rate">#REF!</definedName>
    <definedName name="Expansion_Joint">#REF!</definedName>
    <definedName name="Exten1">#REF!</definedName>
    <definedName name="Exten2">#REF!</definedName>
    <definedName name="Exten3">#REF!</definedName>
    <definedName name="Exten4">#REF!</definedName>
    <definedName name="eyteyt" localSheetId="3" hidden="1">{#N/A,#N/A,FALSE,"CCTV"}</definedName>
    <definedName name="eyteyt" localSheetId="2" hidden="1">{#N/A,#N/A,FALSE,"CCTV"}</definedName>
    <definedName name="eyteyt" localSheetId="1" hidden="1">{#N/A,#N/A,FALSE,"CCTV"}</definedName>
    <definedName name="eyteyt" hidden="1">{#N/A,#N/A,FALSE,"CCTV"}</definedName>
    <definedName name="f">#REF!</definedName>
    <definedName name="f_bridge">#REF!</definedName>
    <definedName name="F_road">#REF!</definedName>
    <definedName name="F_trial">#REF!</definedName>
    <definedName name="F1road">#REF!</definedName>
    <definedName name="F2str">#REF!</definedName>
    <definedName name="F3bui">#REF!</definedName>
    <definedName name="fa">#REF!</definedName>
    <definedName name="factor">#REF!</definedName>
    <definedName name="factor_db">#REF!</definedName>
    <definedName name="factor_table">#REF!</definedName>
    <definedName name="FactorConcBox1">#REF!</definedName>
    <definedName name="FactorConcBox2">#REF!</definedName>
    <definedName name="FactorConcBox3">#REF!</definedName>
    <definedName name="FactorConcBox4">#REF!</definedName>
    <definedName name="fc">#REF!</definedName>
    <definedName name="fddfhdfhdgh" localSheetId="3" hidden="1">{#N/A,#N/A,FALSE,"CCTV"}</definedName>
    <definedName name="fddfhdfhdgh" localSheetId="2" hidden="1">{#N/A,#N/A,FALSE,"CCTV"}</definedName>
    <definedName name="fddfhdfhdgh" localSheetId="1" hidden="1">{#N/A,#N/A,FALSE,"CCTV"}</definedName>
    <definedName name="fddfhdfhdgh" hidden="1">{#N/A,#N/A,FALSE,"CCTV"}</definedName>
    <definedName name="fdf" localSheetId="3" hidden="1">{#N/A,#N/A,FALSE,"CCTV"}</definedName>
    <definedName name="fdf" localSheetId="2" hidden="1">{#N/A,#N/A,FALSE,"CCTV"}</definedName>
    <definedName name="fdf" localSheetId="1" hidden="1">{#N/A,#N/A,FALSE,"CCTV"}</definedName>
    <definedName name="fdf" hidden="1">{#N/A,#N/A,FALSE,"CCTV"}</definedName>
    <definedName name="FDFDF" localSheetId="3" hidden="1">{#N/A,#N/A,FALSE,"CCTV"}</definedName>
    <definedName name="FDFDF" localSheetId="2" hidden="1">{#N/A,#N/A,FALSE,"CCTV"}</definedName>
    <definedName name="FDFDF" localSheetId="1" hidden="1">{#N/A,#N/A,FALSE,"CCTV"}</definedName>
    <definedName name="FDFDF" hidden="1">{#N/A,#N/A,FALSE,"CCTV"}</definedName>
    <definedName name="ff">#REF!</definedName>
    <definedName name="fff">#REF!</definedName>
    <definedName name="ffffff" localSheetId="3" hidden="1">{#N/A,#N/A,FALSE,"CCTV"}</definedName>
    <definedName name="ffffff" localSheetId="2" hidden="1">{#N/A,#N/A,FALSE,"CCTV"}</definedName>
    <definedName name="ffffff" localSheetId="1" hidden="1">{#N/A,#N/A,FALSE,"CCTV"}</definedName>
    <definedName name="ffffff" hidden="1">{#N/A,#N/A,FALSE,"CCTV"}</definedName>
    <definedName name="FGF" localSheetId="3" hidden="1">{#N/A,#N/A,FALSE,"CCTV"}</definedName>
    <definedName name="FGF" localSheetId="2" hidden="1">{#N/A,#N/A,FALSE,"CCTV"}</definedName>
    <definedName name="FGF" localSheetId="1" hidden="1">{#N/A,#N/A,FALSE,"CCTV"}</definedName>
    <definedName name="FGF" hidden="1">{#N/A,#N/A,FALSE,"CCTV"}</definedName>
    <definedName name="fhgjfghfghgf" localSheetId="3" hidden="1">{#N/A,#N/A,FALSE,"CCTV"}</definedName>
    <definedName name="fhgjfghfghgf" localSheetId="2" hidden="1">{#N/A,#N/A,FALSE,"CCTV"}</definedName>
    <definedName name="fhgjfghfghgf" localSheetId="1" hidden="1">{#N/A,#N/A,FALSE,"CCTV"}</definedName>
    <definedName name="fhgjfghfghgf" hidden="1">{#N/A,#N/A,FALSE,"CCTV"}</definedName>
    <definedName name="fill_height">#REF!</definedName>
    <definedName name="fill1">#REF!</definedName>
    <definedName name="fill2">#REF!</definedName>
    <definedName name="First_PageConcSteel">#REF!</definedName>
    <definedName name="First_PageForm2">#REF!</definedName>
    <definedName name="FirstLineDocA">#REF!</definedName>
    <definedName name="FirstLineMaterials">#REF!</definedName>
    <definedName name="FirstPageMaterials">#REF!</definedName>
    <definedName name="FISH_CONl">#REF!</definedName>
    <definedName name="Flashing_Signal">#REF!</definedName>
    <definedName name="FloorTHK1">#REF!</definedName>
    <definedName name="FloorTHK2">#REF!</definedName>
    <definedName name="FloorTHK3">#REF!</definedName>
    <definedName name="FloorTHK4">#REF!</definedName>
    <definedName name="folfof">#REF!</definedName>
    <definedName name="FORM_1">#REF!</definedName>
    <definedName name="FORM_2">#REF!</definedName>
    <definedName name="FORM_3">#REF!</definedName>
    <definedName name="FORMe">#REF!</definedName>
    <definedName name="FORMl">#REF!</definedName>
    <definedName name="FORMm">#REF!</definedName>
    <definedName name="Formula">#REF!</definedName>
    <definedName name="FORMWK1">#REF!</definedName>
    <definedName name="FORMWK2">#REF!</definedName>
    <definedName name="FormWKBox1">#REF!</definedName>
    <definedName name="FormWKBox2">#REF!</definedName>
    <definedName name="FormWKBox3">#REF!</definedName>
    <definedName name="FormWKBox4">#REF!</definedName>
    <definedName name="FormWKBoxEnd1">#REF!</definedName>
    <definedName name="FormWKBoxEnd2">#REF!</definedName>
    <definedName name="FormWKBoxEnd3">#REF!</definedName>
    <definedName name="FormWKBoxEnd4">#REF!</definedName>
    <definedName name="fr">#REF!</definedName>
    <definedName name="FRCO_MHe">#REF!</definedName>
    <definedName name="FRCO_MHl">#REF!</definedName>
    <definedName name="FRCO_MHm">#REF!</definedName>
    <definedName name="froad">#REF!</definedName>
    <definedName name="frr">#REF!</definedName>
    <definedName name="FSL">#REF!</definedName>
    <definedName name="fto_a_dia">#REF!</definedName>
    <definedName name="FUELe">#REF!</definedName>
    <definedName name="FUELl">#REF!</definedName>
    <definedName name="FUELm">#REF!</definedName>
    <definedName name="FWS">#REF!</definedName>
    <definedName name="FWSS">#REF!</definedName>
    <definedName name="fกรรมการ">#REF!</definedName>
    <definedName name="Fงานทาง">#REF!</definedName>
    <definedName name="Fงานสะพาน">#REF!</definedName>
    <definedName name="fท่อ">#REF!</definedName>
    <definedName name="fทาง">#REF!</definedName>
    <definedName name="G">#REF!</definedName>
    <definedName name="gaurd1">#REF!</definedName>
    <definedName name="gaurd2">#REF!</definedName>
    <definedName name="gaurd3">#REF!</definedName>
    <definedName name="gaurd4">#REF!</definedName>
    <definedName name="gaurd5">#REF!</definedName>
    <definedName name="GEN_03Ke">#REF!</definedName>
    <definedName name="GEN_03Kl">#REF!</definedName>
    <definedName name="GEN_03Km">#REF!</definedName>
    <definedName name="GEN_100Ke">#REF!</definedName>
    <definedName name="GEN_100Kl">#REF!</definedName>
    <definedName name="GEN_100Km">#REF!</definedName>
    <definedName name="GEN_10Ke">#REF!</definedName>
    <definedName name="GEN_10Kl">#REF!</definedName>
    <definedName name="GEN_10Km">#REF!</definedName>
    <definedName name="GEN_125Ke">#REF!</definedName>
    <definedName name="GEN_125Kl">#REF!</definedName>
    <definedName name="GEN_125Km">#REF!</definedName>
    <definedName name="GEN_150Ke">#REF!</definedName>
    <definedName name="GEN_150Kl">#REF!</definedName>
    <definedName name="GEN_150Km">#REF!</definedName>
    <definedName name="GEN_200Ke">#REF!</definedName>
    <definedName name="GEN_200Kl">#REF!</definedName>
    <definedName name="GEN_200Km">#REF!</definedName>
    <definedName name="GEN_20Ke">#REF!</definedName>
    <definedName name="GEN_20Kl">#REF!</definedName>
    <definedName name="GEN_20Km">#REF!</definedName>
    <definedName name="GEN_30Ke">#REF!</definedName>
    <definedName name="GEN_30Kl">#REF!</definedName>
    <definedName name="GEN_30Km">#REF!</definedName>
    <definedName name="GEN_37Ke">#REF!</definedName>
    <definedName name="GEN_37Kl">#REF!</definedName>
    <definedName name="GEN_37Km">#REF!</definedName>
    <definedName name="GEN_45Ke">#REF!</definedName>
    <definedName name="GEN_45Kl">#REF!</definedName>
    <definedName name="GEN_45Km">#REF!</definedName>
    <definedName name="GEN_75Ke">#REF!</definedName>
    <definedName name="GEN_75Kl">#REF!</definedName>
    <definedName name="GEN_75Km">#REF!</definedName>
    <definedName name="gfhdfh">#REF!</definedName>
    <definedName name="gfjgfh" localSheetId="3" hidden="1">{#N/A,#N/A,FALSE,"CCTV"}</definedName>
    <definedName name="gfjgfh" localSheetId="2" hidden="1">{#N/A,#N/A,FALSE,"CCTV"}</definedName>
    <definedName name="gfjgfh" localSheetId="1" hidden="1">{#N/A,#N/A,FALSE,"CCTV"}</definedName>
    <definedName name="gfjgfh" hidden="1">{#N/A,#N/A,FALSE,"CCTV"}</definedName>
    <definedName name="gfjgfhfg" localSheetId="3" hidden="1">{#N/A,#N/A,FALSE,"CCTV"}</definedName>
    <definedName name="gfjgfhfg" localSheetId="2" hidden="1">{#N/A,#N/A,FALSE,"CCTV"}</definedName>
    <definedName name="gfjgfhfg" localSheetId="1" hidden="1">{#N/A,#N/A,FALSE,"CCTV"}</definedName>
    <definedName name="gfjgfhfg" hidden="1">{#N/A,#N/A,FALSE,"CCTV"}</definedName>
    <definedName name="gg">#REF!</definedName>
    <definedName name="ggg">#REF!</definedName>
    <definedName name="girder10">#REF!</definedName>
    <definedName name="GotoSheet">#REF!</definedName>
    <definedName name="GR">#REF!</definedName>
    <definedName name="GravelList">#REF!</definedName>
    <definedName name="GravelPrice">#REF!</definedName>
    <definedName name="GravelPrice1">#REF!</definedName>
    <definedName name="GuidePost">#REF!</definedName>
    <definedName name="H">#REF!</definedName>
    <definedName name="H_trial">#REF!</definedName>
    <definedName name="H19RB09_24e">#REF!</definedName>
    <definedName name="ha">#REF!</definedName>
    <definedName name="HasPiles100">#REF!</definedName>
    <definedName name="HasPiles200">#REF!</definedName>
    <definedName name="HasPiles300">#REF!</definedName>
    <definedName name="hc">#REF!</definedName>
    <definedName name="HCAP_110l">#REF!</definedName>
    <definedName name="HCAP_110m">#REF!</definedName>
    <definedName name="HCAP_125l">#REF!</definedName>
    <definedName name="HCAP_125m">#REF!</definedName>
    <definedName name="HCAP_140l">#REF!</definedName>
    <definedName name="HCAP_140m">#REF!</definedName>
    <definedName name="HCAP_160l">#REF!</definedName>
    <definedName name="HCAP_160m">#REF!</definedName>
    <definedName name="HCOU_110l">#REF!</definedName>
    <definedName name="HCOU_110m">#REF!</definedName>
    <definedName name="HCOU_125l">#REF!</definedName>
    <definedName name="HCOU_125m">#REF!</definedName>
    <definedName name="HCOU_140l">#REF!</definedName>
    <definedName name="HCOU_140m">#REF!</definedName>
    <definedName name="HCOU_160l">#REF!</definedName>
    <definedName name="HCOU_160m">#REF!</definedName>
    <definedName name="HCOU_63m">#REF!</definedName>
    <definedName name="HD_TRe">#REF!</definedName>
    <definedName name="HD_TRl">#REF!</definedName>
    <definedName name="HDD_DRl">#REF!</definedName>
    <definedName name="HDD_MAe">#REF!</definedName>
    <definedName name="HDD_MAl">#REF!</definedName>
    <definedName name="HDD_MAm">#REF!</definedName>
    <definedName name="HDD_MAN_l">#REF!</definedName>
    <definedName name="HDD_MANe">#REF!</definedName>
    <definedName name="HDD_MANl">#REF!</definedName>
    <definedName name="HDD_MANm">#REF!</definedName>
    <definedName name="HDD_TRe">#REF!</definedName>
    <definedName name="HDD_TRs">#REF!</definedName>
    <definedName name="HDLIFT_TRe">#REF!</definedName>
    <definedName name="HDLIFT_TRl">#REF!</definedName>
    <definedName name="HDLINE_TRe">#REF!</definedName>
    <definedName name="HDLINE_TRl">#REF!</definedName>
    <definedName name="HDPE_1106.30e">#REF!</definedName>
    <definedName name="HDPE_1106.30l">#REF!</definedName>
    <definedName name="HDPE_1106.30m">#REF!</definedName>
    <definedName name="HDPE_1256.31l">#REF!</definedName>
    <definedName name="HDPE_1256.31m">#REF!</definedName>
    <definedName name="HDPE_1406.30e">#REF!</definedName>
    <definedName name="HDPE_1406.30l">#REF!</definedName>
    <definedName name="HDPE_1406.30m">#REF!</definedName>
    <definedName name="HDPE_16010e">#REF!</definedName>
    <definedName name="HDPE_16010l">#REF!</definedName>
    <definedName name="HDPE_16010m">#REF!</definedName>
    <definedName name="HDPE_16012.5e">#REF!</definedName>
    <definedName name="HDPE_16012.5l">#REF!</definedName>
    <definedName name="HDPE_16012.5m">#REF!</definedName>
    <definedName name="HEADe">#REF!</definedName>
    <definedName name="header1">#REF!</definedName>
    <definedName name="HEADl">#REF!</definedName>
    <definedName name="HEADm">#REF!</definedName>
    <definedName name="hfdgfdg" localSheetId="3" hidden="1">{#N/A,#N/A,FALSE,"CCTV"}</definedName>
    <definedName name="hfdgfdg" localSheetId="2" hidden="1">{#N/A,#N/A,FALSE,"CCTV"}</definedName>
    <definedName name="hfdgfdg" localSheetId="1" hidden="1">{#N/A,#N/A,FALSE,"CCTV"}</definedName>
    <definedName name="hfdgfdg" hidden="1">{#N/A,#N/A,FALSE,"CCTV"}</definedName>
    <definedName name="hfjhhjj" localSheetId="3" hidden="1">{#N/A,#N/A,FALSE,"CCTV"}</definedName>
    <definedName name="hfjhhjj" localSheetId="2" hidden="1">{#N/A,#N/A,FALSE,"CCTV"}</definedName>
    <definedName name="hfjhhjj" localSheetId="1" hidden="1">{#N/A,#N/A,FALSE,"CCTV"}</definedName>
    <definedName name="hfjhhjj" hidden="1">{#N/A,#N/A,FALSE,"CCTV"}</definedName>
    <definedName name="hgjfgh" localSheetId="3" hidden="1">{#N/A,#N/A,FALSE,"CCTV"}</definedName>
    <definedName name="hgjfgh" localSheetId="2" hidden="1">{#N/A,#N/A,FALSE,"CCTV"}</definedName>
    <definedName name="hgjfgh" localSheetId="1" hidden="1">{#N/A,#N/A,FALSE,"CCTV"}</definedName>
    <definedName name="hgjfgh" hidden="1">{#N/A,#N/A,FALSE,"CCTV"}</definedName>
    <definedName name="hgjgfhgh" localSheetId="3" hidden="1">{#N/A,#N/A,FALSE,"CCTV"}</definedName>
    <definedName name="hgjgfhgh" localSheetId="2" hidden="1">{#N/A,#N/A,FALSE,"CCTV"}</definedName>
    <definedName name="hgjgfhgh" localSheetId="1" hidden="1">{#N/A,#N/A,FALSE,"CCTV"}</definedName>
    <definedName name="hgjgfhgh" hidden="1">{#N/A,#N/A,FALSE,"CCTV"}</definedName>
    <definedName name="HH">#REF!</definedName>
    <definedName name="HHD">#REF!</definedName>
    <definedName name="hhfjfh">#REF!</definedName>
    <definedName name="HHH" localSheetId="3" hidden="1">{#N/A,#N/A,FALSE,"CCTV"}</definedName>
    <definedName name="HHH" localSheetId="2" hidden="1">{#N/A,#N/A,FALSE,"CCTV"}</definedName>
    <definedName name="HHH" localSheetId="1" hidden="1">{#N/A,#N/A,FALSE,"CCTV"}</definedName>
    <definedName name="HHH" hidden="1">{#N/A,#N/A,FALSE,"CCTV"}</definedName>
    <definedName name="HHU">#REF!</definedName>
    <definedName name="HI">#REF!</definedName>
    <definedName name="High_Mast">#REF!</definedName>
    <definedName name="HII">#REF!</definedName>
    <definedName name="HIII">#REF!</definedName>
    <definedName name="ho">#REF!</definedName>
    <definedName name="HOUR">#REF!</definedName>
    <definedName name="HOUR1">#REF!</definedName>
    <definedName name="houra">#REF!</definedName>
    <definedName name="HTML_CodePage" hidden="1">949</definedName>
    <definedName name="HTML_Control" localSheetId="3" hidden="1">{"'장비'!$A$3:$M$12"}</definedName>
    <definedName name="HTML_Control" localSheetId="2" hidden="1">{"'장비'!$A$3:$M$12"}</definedName>
    <definedName name="HTML_Control" localSheetId="1" hidden="1">{"'장비'!$A$3:$M$12"}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HWBOX1">#REF!</definedName>
    <definedName name="HYD_01e">#REF!</definedName>
    <definedName name="HYD_01l">#REF!</definedName>
    <definedName name="HYD_01m">#REF!</definedName>
    <definedName name="HYD_02e">#REF!</definedName>
    <definedName name="HYD_02l">#REF!</definedName>
    <definedName name="HYD_02m">#REF!</definedName>
    <definedName name="HYD_04e">#REF!</definedName>
    <definedName name="HYD_04l">#REF!</definedName>
    <definedName name="HYD_04m">#REF!</definedName>
    <definedName name="HYD_07e">#REF!</definedName>
    <definedName name="HYD_07l">#REF!</definedName>
    <definedName name="HYD_07m">#REF!</definedName>
    <definedName name="HYEX_01e">#REF!</definedName>
    <definedName name="HYEX_01l">#REF!</definedName>
    <definedName name="HYEX_01m">#REF!</definedName>
    <definedName name="HYEX_02e">#REF!</definedName>
    <definedName name="HYEX_02l">#REF!</definedName>
    <definedName name="HYEX_02m">#REF!</definedName>
    <definedName name="HYEX_03De">#REF!</definedName>
    <definedName name="HYEX_03Dl">#REF!</definedName>
    <definedName name="HYEX_03Dm">#REF!</definedName>
    <definedName name="HYEX_03e">#REF!</definedName>
    <definedName name="HYEX_03l">#REF!</definedName>
    <definedName name="HYEX_03m">#REF!</definedName>
    <definedName name="HYEX_04e">#REF!</definedName>
    <definedName name="HYEX_04l">#REF!</definedName>
    <definedName name="HYEX_04m">#REF!</definedName>
    <definedName name="HYEX_07e">#REF!</definedName>
    <definedName name="HYEX_07l">#REF!</definedName>
    <definedName name="HYEX_07m">#REF!</definedName>
    <definedName name="i">#REF!</definedName>
    <definedName name="ie">#REF!</definedName>
    <definedName name="Igirder">#REF!</definedName>
    <definedName name="iiouolkll" localSheetId="3" hidden="1">{#N/A,#N/A,FALSE,"CCTV"}</definedName>
    <definedName name="iiouolkll" localSheetId="2" hidden="1">{#N/A,#N/A,FALSE,"CCTV"}</definedName>
    <definedName name="iiouolkll" localSheetId="1" hidden="1">{#N/A,#N/A,FALSE,"CCTV"}</definedName>
    <definedName name="iiouolkll" hidden="1">{#N/A,#N/A,FALSE,"CCTV"}</definedName>
    <definedName name="index_number">#REF!</definedName>
    <definedName name="IndexBox1">#REF!</definedName>
    <definedName name="IndexBox2">#REF!</definedName>
    <definedName name="IndexBox3">#REF!</definedName>
    <definedName name="IndexBox4">#REF!</definedName>
    <definedName name="input10">#REF!</definedName>
    <definedName name="input11">#REF!</definedName>
    <definedName name="input12">#REF!</definedName>
    <definedName name="input120">#REF!</definedName>
    <definedName name="input13">#REF!</definedName>
    <definedName name="input14">#REF!</definedName>
    <definedName name="input15">#REF!</definedName>
    <definedName name="input16">#REF!</definedName>
    <definedName name="input17">#REF!</definedName>
    <definedName name="input2">#REF!</definedName>
    <definedName name="input3">#REF!</definedName>
    <definedName name="input4">#REF!</definedName>
    <definedName name="input5">#REF!</definedName>
    <definedName name="input6">#REF!</definedName>
    <definedName name="input7">#REF!</definedName>
    <definedName name="input8">#REF!</definedName>
    <definedName name="input9">#REF!</definedName>
    <definedName name="item_boq">#REF!</definedName>
    <definedName name="ITEM1.1">#REF!</definedName>
    <definedName name="ITEM1.2">#REF!</definedName>
    <definedName name="ITEM1.3.1">#REF!</definedName>
    <definedName name="ITEM1.3.2">#REF!</definedName>
    <definedName name="ITEM1.3.3">#REF!</definedName>
    <definedName name="ITEM1.3.4">#REF!</definedName>
    <definedName name="ITEM1.3.5">#REF!</definedName>
    <definedName name="ITEM1.3.6">#REF!</definedName>
    <definedName name="ITEM1.3.7">#REF!</definedName>
    <definedName name="ITEM1.3.8">#REF!</definedName>
    <definedName name="ITEM1.4.1">#REF!</definedName>
    <definedName name="ITEM1.5">#REF!</definedName>
    <definedName name="ITEM1.7">#REF!</definedName>
    <definedName name="ITEM2.1">#REF!</definedName>
    <definedName name="ITEM2.2.1">#REF!</definedName>
    <definedName name="ITEM2.2.2">#REF!</definedName>
    <definedName name="ITEM2.2.3">#REF!</definedName>
    <definedName name="ITEM2.2.3.4">#REF!</definedName>
    <definedName name="ITEM2.2.4">#REF!</definedName>
    <definedName name="ITEM2.2.5">#REF!</definedName>
    <definedName name="ITEM2.3.1">#REF!</definedName>
    <definedName name="ITEM2.3.1.1">#REF!</definedName>
    <definedName name="ITEM2.3.2">#REF!</definedName>
    <definedName name="ITEM2.3.4">#REF!</definedName>
    <definedName name="ITEM2.3.5">#REF!</definedName>
    <definedName name="ITEM2.3.6">#REF!</definedName>
    <definedName name="ITEM2.4.1">#REF!</definedName>
    <definedName name="ITEM2.4.2">#REF!</definedName>
    <definedName name="ITEM2.4.4">#REF!</definedName>
    <definedName name="ITEM3.1.1">#REF!</definedName>
    <definedName name="ITEM3.1.2">#REF!</definedName>
    <definedName name="ITEM3.2.1">#REF!</definedName>
    <definedName name="ITEM3.2.2">#REF!</definedName>
    <definedName name="ITEM3.2.3">#REF!</definedName>
    <definedName name="ITEM3.2.4">#REF!</definedName>
    <definedName name="ITEM3.2.5">#REF!</definedName>
    <definedName name="ITEM3.3.1">#REF!</definedName>
    <definedName name="ITEM3.3.2">#REF!</definedName>
    <definedName name="ITEM3.4.1">#REF!</definedName>
    <definedName name="ITEM3.4.2">#REF!</definedName>
    <definedName name="ITEM3.5">#REF!</definedName>
    <definedName name="ITEM3.6">#REF!</definedName>
    <definedName name="ITEM3.7">#REF!</definedName>
    <definedName name="ITEM4.1.1">#REF!</definedName>
    <definedName name="ITEM4.1.2">#REF!</definedName>
    <definedName name="ITEM4.10.5">#REF!</definedName>
    <definedName name="ITEM4.10.6">#REF!</definedName>
    <definedName name="ITEM4.10.7">#REF!</definedName>
    <definedName name="ITEM4.11">#REF!</definedName>
    <definedName name="ITEM4.2.1">#REF!</definedName>
    <definedName name="ITEM4.2.2">#REF!</definedName>
    <definedName name="ITEM4.4.1">#REF!</definedName>
    <definedName name="ITEM4.4.2">#REF!</definedName>
    <definedName name="ITEM4.4.3">#REF!</definedName>
    <definedName name="ITEM4.4.4">#REF!</definedName>
    <definedName name="ITEM4.4.5">#REF!</definedName>
    <definedName name="ITEM4.4.6">#REF!</definedName>
    <definedName name="ITEM4.5">#REF!</definedName>
    <definedName name="ITEM4.9.1">#REF!</definedName>
    <definedName name="ITEM4.9.2">#REF!</definedName>
    <definedName name="ITEM4.9.3">#REF!</definedName>
    <definedName name="ITEM4.9.4">#REF!</definedName>
    <definedName name="ITEM4.9.5">#REF!</definedName>
    <definedName name="ITEM4.9.6">#REF!</definedName>
    <definedName name="ITEM5.1.1.1">#REF!</definedName>
    <definedName name="ITEM5.1.1.10">#REF!</definedName>
    <definedName name="ITEM5.1.1.11">#REF!</definedName>
    <definedName name="ITEM5.1.1.12">#REF!</definedName>
    <definedName name="ITEM5.1.1.13">#REF!</definedName>
    <definedName name="ITEM5.1.1.14">#REF!</definedName>
    <definedName name="ITEM5.1.1.2">#REF!</definedName>
    <definedName name="ITEM5.1.1.3">#REF!</definedName>
    <definedName name="ITEM5.1.1.4">#REF!</definedName>
    <definedName name="ITEM5.1.1.5">#REF!</definedName>
    <definedName name="ITEM5.1.1.6">#REF!</definedName>
    <definedName name="ITEM5.1.1.7">#REF!</definedName>
    <definedName name="ITEM5.1.1.8">#REF!</definedName>
    <definedName name="ITEM5.1.1.9">#REF!</definedName>
    <definedName name="ITEM5.1.2.1">#REF!</definedName>
    <definedName name="ITEM5.1.2.2">#REF!</definedName>
    <definedName name="ITEM5.1.2.3">#REF!</definedName>
    <definedName name="ITEM5.1.2.4">#REF!</definedName>
    <definedName name="ITEM5.1.2.5">#REF!</definedName>
    <definedName name="ITEM5.1.2.6">#REF!</definedName>
    <definedName name="ITEM5.1.2.7">#REF!</definedName>
    <definedName name="ITEM5.1.2.8">#REF!</definedName>
    <definedName name="ITEM5.1.2.9">#REF!</definedName>
    <definedName name="ITEM5.1.4">#REF!</definedName>
    <definedName name="ITEM5.1.5">#REF!</definedName>
    <definedName name="ITEM5.1.6">#REF!</definedName>
    <definedName name="ITEM5.1.7">#REF!</definedName>
    <definedName name="ITEM5.1.7.1">#REF!</definedName>
    <definedName name="ITEM5.2.1.1">#REF!</definedName>
    <definedName name="ITEM5.2.2.1">#REF!</definedName>
    <definedName name="ITEM5.2.2.10">#REF!</definedName>
    <definedName name="ITEM5.2.2.11">#REF!</definedName>
    <definedName name="ITEM5.2.2.12">#REF!</definedName>
    <definedName name="ITEM5.2.2.13">#REF!</definedName>
    <definedName name="ITEM5.2.2.14">#REF!</definedName>
    <definedName name="ITEM5.2.2.15">#REF!</definedName>
    <definedName name="ITEM5.2.2.16">#REF!</definedName>
    <definedName name="ITEM5.2.2.17">#REF!</definedName>
    <definedName name="ITEM5.2.2.18">#REF!</definedName>
    <definedName name="ITEM5.2.2.19">#REF!</definedName>
    <definedName name="ITEM5.2.2.2">#REF!</definedName>
    <definedName name="ITEM5.2.2.3">#REF!</definedName>
    <definedName name="ITEM5.2.2.4">#REF!</definedName>
    <definedName name="ITEM5.2.2.5">#REF!</definedName>
    <definedName name="ITEM5.2.2.6">#REF!</definedName>
    <definedName name="ITEM5.2.2.7">#REF!</definedName>
    <definedName name="ITEM5.2.2.8">#REF!</definedName>
    <definedName name="ITEM5.2.2.9">#REF!</definedName>
    <definedName name="ITEM5.2.3.1">#REF!</definedName>
    <definedName name="ITEM5.2.3.2">#REF!</definedName>
    <definedName name="ITEM5.3.1">#REF!</definedName>
    <definedName name="ITEM5.3.2">#REF!</definedName>
    <definedName name="ITEM5.3.3">#REF!</definedName>
    <definedName name="ITEM5.3.4">#REF!</definedName>
    <definedName name="ITEM5.3.5">#REF!</definedName>
    <definedName name="ITEM5.3.6">#REF!</definedName>
    <definedName name="ITEM5.3.7">#REF!</definedName>
    <definedName name="ITEM5.4.1">#REF!</definedName>
    <definedName name="ITEM5.4.2">#REF!</definedName>
    <definedName name="ITEM5.4.3">#REF!</definedName>
    <definedName name="ITEM5.4.4">#REF!</definedName>
    <definedName name="ITEM6.1.1">#REF!</definedName>
    <definedName name="ITEM6.1.10">#REF!</definedName>
    <definedName name="ITEM6.1.11">#REF!</definedName>
    <definedName name="ITEM6.1.12">#REF!</definedName>
    <definedName name="ITEM6.1.13">#REF!</definedName>
    <definedName name="ITEM6.1.14">#REF!</definedName>
    <definedName name="ITEM6.1.15">#REF!</definedName>
    <definedName name="ITEM6.1.16">#REF!</definedName>
    <definedName name="ITEM6.1.17">#REF!</definedName>
    <definedName name="ITEM6.1.18">#REF!</definedName>
    <definedName name="ITEM6.1.2.1">#REF!</definedName>
    <definedName name="ITEM6.1.2.2">#REF!</definedName>
    <definedName name="ITEM6.1.20">#REF!</definedName>
    <definedName name="ITEM6.1.3">#REF!</definedName>
    <definedName name="ITEM6.1.4.1">#REF!</definedName>
    <definedName name="ITEM6.1.4.2">#REF!</definedName>
    <definedName name="ITEM6.1.6">#REF!</definedName>
    <definedName name="ITEM6.1.8">#REF!</definedName>
    <definedName name="ITEM6.1.9">#REF!</definedName>
    <definedName name="ITEM6.10.1">#REF!</definedName>
    <definedName name="ITEM6.10.2">#REF!</definedName>
    <definedName name="ITEM6.10.3">#REF!</definedName>
    <definedName name="ITEM6.10.4.1">#REF!</definedName>
    <definedName name="ITEM6.10.4.2">#REF!</definedName>
    <definedName name="ITEM6.10.4.3">#REF!</definedName>
    <definedName name="ITEM6.11.1">#REF!</definedName>
    <definedName name="ITEM6.11.2.1">#REF!</definedName>
    <definedName name="ITEM6.11.2.2">#REF!</definedName>
    <definedName name="ITEM6.11.2.4.1">#REF!</definedName>
    <definedName name="ITEM6.11.2.4.10">#REF!</definedName>
    <definedName name="ITEM6.11.2.4.11">#REF!</definedName>
    <definedName name="ITEM6.11.2.4.12">#REF!</definedName>
    <definedName name="ITEM6.11.2.4.13">#REF!</definedName>
    <definedName name="ITEM6.11.2.4.2">#REF!</definedName>
    <definedName name="ITEM6.11.2.4.3">#REF!</definedName>
    <definedName name="ITEM6.11.2.4.4">#REF!</definedName>
    <definedName name="ITEM6.11.2.4.5">#REF!</definedName>
    <definedName name="ITEM6.11.2.4.6">#REF!</definedName>
    <definedName name="ITEM6.11.2.4.7">#REF!</definedName>
    <definedName name="ITEM6.11.2.4.8">#REF!</definedName>
    <definedName name="ITEM6.11.2.4.9">#REF!</definedName>
    <definedName name="ITEM6.11.3.1">#REF!</definedName>
    <definedName name="ITEM6.11.3.2">#REF!</definedName>
    <definedName name="ITEM6.11.4.1">#REF!</definedName>
    <definedName name="ITEM6.11.4.1.2">#REF!</definedName>
    <definedName name="ITEM6.11.4.2">#REF!</definedName>
    <definedName name="ITEM6.11.4.3">#REF!</definedName>
    <definedName name="ITEM6.11.5.1">#REF!</definedName>
    <definedName name="ITEM6.11.5.2">#REF!</definedName>
    <definedName name="ITEM6.11.7">#REF!</definedName>
    <definedName name="ITEM6.11.8">#REF!</definedName>
    <definedName name="ITEM6.12.1">#REF!</definedName>
    <definedName name="ITEM6.12.10.1">#REF!</definedName>
    <definedName name="ITEM6.12.10.2">#REF!</definedName>
    <definedName name="ITEM6.12.10.3">#REF!</definedName>
    <definedName name="ITEM6.12.10.4">#REF!</definedName>
    <definedName name="ITEM6.12.2">#REF!</definedName>
    <definedName name="ITEM6.12.9">#REF!</definedName>
    <definedName name="ITEM6.13.1.1">#REF!</definedName>
    <definedName name="ITEM6.13.1.2">#REF!</definedName>
    <definedName name="ITEM6.13.2.1">#REF!</definedName>
    <definedName name="ITEM6.13.2.2">#REF!</definedName>
    <definedName name="ITEM6.14.1">#REF!</definedName>
    <definedName name="ITEM6.14.1.1">#REF!</definedName>
    <definedName name="ITEM6.14.2">#REF!</definedName>
    <definedName name="ITEM6.14.2.1">#REF!</definedName>
    <definedName name="ITEM6.15.3.1">#REF!</definedName>
    <definedName name="ITEM6.15.3.2">#REF!</definedName>
    <definedName name="ITEM6.15.4">#REF!</definedName>
    <definedName name="ITEM6.15.4.1">#REF!</definedName>
    <definedName name="ITEM6.15.4.2">#REF!</definedName>
    <definedName name="ITEM6.15.7">#REF!</definedName>
    <definedName name="ITEM6.16">#REF!</definedName>
    <definedName name="ITEM6.17.1">#REF!</definedName>
    <definedName name="ITEM6.17.2">#REF!</definedName>
    <definedName name="ITEM6.17.3">#REF!</definedName>
    <definedName name="ITEM6.17.4">#REF!</definedName>
    <definedName name="ITEM6.17.5">#REF!</definedName>
    <definedName name="ITEM6.17.6">#REF!</definedName>
    <definedName name="ITEM6.17.7.1">#REF!</definedName>
    <definedName name="ITEM6.17.8">#REF!</definedName>
    <definedName name="ITEM6.18.1.1">#REF!</definedName>
    <definedName name="ITEM6.18.1.10">#REF!</definedName>
    <definedName name="ITEM6.18.1.11">#REF!</definedName>
    <definedName name="ITEM6.18.1.12">#REF!</definedName>
    <definedName name="ITEM6.18.1.13">#REF!</definedName>
    <definedName name="ITEM6.18.1.14">#REF!</definedName>
    <definedName name="ITEM6.18.1.15">#REF!</definedName>
    <definedName name="ITEM6.18.1.16">#REF!</definedName>
    <definedName name="ITEM6.18.1.2">#REF!</definedName>
    <definedName name="ITEM6.18.1.3">#REF!</definedName>
    <definedName name="ITEM6.18.1.4">#REF!</definedName>
    <definedName name="ITEM6.18.1.5">#REF!</definedName>
    <definedName name="ITEM6.18.1.6">#REF!</definedName>
    <definedName name="ITEM6.18.1.7">#REF!</definedName>
    <definedName name="ITEM6.18.1.8">#REF!</definedName>
    <definedName name="ITEM6.18.1.9">#REF!</definedName>
    <definedName name="ITEM6.18.2">#REF!</definedName>
    <definedName name="ITEM6.18.4.1">#REF!</definedName>
    <definedName name="ITEM6.18.6">#REF!</definedName>
    <definedName name="ITEM6.2.1">#REF!</definedName>
    <definedName name="ITEM6.2.2">#REF!</definedName>
    <definedName name="ITEM6.21">#REF!</definedName>
    <definedName name="ITEM6.22">#REF!</definedName>
    <definedName name="ITEM6.3.1.1">#REF!</definedName>
    <definedName name="ITEM6.3.1.2.1">#REF!</definedName>
    <definedName name="ITEM6.3.1.2.2">#REF!</definedName>
    <definedName name="ITEM6.3.1.2.3">#REF!</definedName>
    <definedName name="ITEM6.3.1.2.4">#REF!</definedName>
    <definedName name="ITEM6.3.1.2.5">#REF!</definedName>
    <definedName name="ITEM6.3.1.2.6">#REF!</definedName>
    <definedName name="ITEM6.3.1.2.7">#REF!</definedName>
    <definedName name="ITEM6.3.1.2.8">#REF!</definedName>
    <definedName name="ITEM6.3.1.3">#REF!</definedName>
    <definedName name="ITEM6.3.1.3.1">#REF!</definedName>
    <definedName name="ITEM6.3.1.3.2">#REF!</definedName>
    <definedName name="ITEM6.3.1.4.1">#REF!</definedName>
    <definedName name="ITEM6.3.1.4.2">#REF!</definedName>
    <definedName name="ITEM6.3.1.4.3">#REF!</definedName>
    <definedName name="ITEM6.3.1.4C">#REF!</definedName>
    <definedName name="ITEM6.3.1.5">#REF!</definedName>
    <definedName name="ITEM6.3.1.6">#REF!</definedName>
    <definedName name="ITEM6.3.1.7">#REF!</definedName>
    <definedName name="ITEM6.3.10">#REF!</definedName>
    <definedName name="ITEM6.3.11">#REF!</definedName>
    <definedName name="ITEM6.3.12.1">#REF!</definedName>
    <definedName name="ITEM6.3.12.2">#REF!</definedName>
    <definedName name="ITEM6.3.12.3">#REF!</definedName>
    <definedName name="ITEM6.3.13.1">#REF!</definedName>
    <definedName name="ITEM6.3.13.2">#REF!</definedName>
    <definedName name="ITEM6.3.14.1">#REF!</definedName>
    <definedName name="ITEM6.3.14.2">#REF!</definedName>
    <definedName name="ITEM6.3.14.3">#REF!</definedName>
    <definedName name="ITEM6.3.15.1">#REF!</definedName>
    <definedName name="ITEM6.3.15.2">#REF!</definedName>
    <definedName name="ITEM6.3.15.3">#REF!</definedName>
    <definedName name="ITEM6.3.15.4">#REF!</definedName>
    <definedName name="ITEM6.3.2">#REF!</definedName>
    <definedName name="ITEM6.3.3.1">#REF!</definedName>
    <definedName name="ITEM6.3.3.1.1">#REF!</definedName>
    <definedName name="ITEM6.3.3.1.2">#REF!</definedName>
    <definedName name="ITEM6.3.3.1.3">#REF!</definedName>
    <definedName name="ITEM6.3.3.1.4">#REF!</definedName>
    <definedName name="ITEM6.3.3.1.5">#REF!</definedName>
    <definedName name="ITEM6.3.3.2.1">#REF!</definedName>
    <definedName name="ITEM6.3.3.2.2">#REF!</definedName>
    <definedName name="ITEM6.3.3.2.3">#REF!</definedName>
    <definedName name="ITEM6.3.3.2.4">#REF!</definedName>
    <definedName name="ITEM6.3.3.2.5">#REF!</definedName>
    <definedName name="ITEM6.3.4">#REF!</definedName>
    <definedName name="ITEM6.3.5.1">#REF!</definedName>
    <definedName name="ITEM6.3.5.2">#REF!</definedName>
    <definedName name="ITEM6.3.6.1">#REF!</definedName>
    <definedName name="ITEM6.3.6.10">#REF!</definedName>
    <definedName name="ITEM6.3.6.11">#REF!</definedName>
    <definedName name="ITEM6.3.6.12">#REF!</definedName>
    <definedName name="ITEM6.3.6.2">#REF!</definedName>
    <definedName name="ITEM6.3.6.3">#REF!</definedName>
    <definedName name="ITEM6.3.6.4">#REF!</definedName>
    <definedName name="ITEM6.3.6.7">#REF!</definedName>
    <definedName name="ITEM6.3.6.8">#REF!</definedName>
    <definedName name="ITEM6.3.7">#REF!</definedName>
    <definedName name="ITEM6.3.8.1">#REF!</definedName>
    <definedName name="ITEM6.3.8.2">#REF!</definedName>
    <definedName name="ITEM6.3.8.3">#REF!</definedName>
    <definedName name="ITEM6.4.1">#REF!</definedName>
    <definedName name="ITEM6.4.2">#REF!</definedName>
    <definedName name="ITEM6.4.3">#REF!</definedName>
    <definedName name="ITEM6.4.4">#REF!</definedName>
    <definedName name="ITEM6.4.5">#REF!</definedName>
    <definedName name="ITEM6.4.5.1">#REF!</definedName>
    <definedName name="ITEM6.4.5.2">#REF!</definedName>
    <definedName name="ITEM6.4.5.3">#REF!</definedName>
    <definedName name="ITEM6.4.5.4">#REF!</definedName>
    <definedName name="ITEM6.4.6.1">#REF!</definedName>
    <definedName name="ITEM6.4.6.2">#REF!</definedName>
    <definedName name="ITEM6.4.6.3">#REF!</definedName>
    <definedName name="ITEM6.4.6.4">#REF!</definedName>
    <definedName name="ITEM6.4.6.5">#REF!</definedName>
    <definedName name="ITEM6.5.1">#REF!</definedName>
    <definedName name="ITEM6.5.2">#REF!</definedName>
    <definedName name="ITEM6.6.1">#REF!</definedName>
    <definedName name="ITEM6.6.2">#REF!</definedName>
    <definedName name="ITEM6.7.1">#REF!</definedName>
    <definedName name="ITEM6.8.1">#REF!</definedName>
    <definedName name="ITEM6.8.3.1">#REF!</definedName>
    <definedName name="ITEM6.8.3.2">#REF!</definedName>
    <definedName name="ITEM6.8.3.3">#REF!</definedName>
    <definedName name="ITEM6.8.3.4">#REF!</definedName>
    <definedName name="ITEM6.8.4.1">#REF!</definedName>
    <definedName name="ITEM6.8.4.1A1">#REF!</definedName>
    <definedName name="ITEM6.8.4.2">#REF!</definedName>
    <definedName name="ITEM6.8.4.3">#REF!</definedName>
    <definedName name="ITEM6.8.4.4">#REF!</definedName>
    <definedName name="ITEM6.8.4.5">#REF!</definedName>
    <definedName name="ITEM6.8.4.6">#REF!</definedName>
    <definedName name="ITEM6.9.1.1">#REF!</definedName>
    <definedName name="ITEM6.9.1.2">#REF!</definedName>
    <definedName name="ITEM7">#REF!</definedName>
    <definedName name="ITEM9">#REF!</definedName>
    <definedName name="Jangwat">#REF!</definedName>
    <definedName name="JCBe">#REF!</definedName>
    <definedName name="JCBl">#REF!</definedName>
    <definedName name="JetSteel">#REF!</definedName>
    <definedName name="jhhhh" localSheetId="3" hidden="1">{#N/A,#N/A,FALSE,"CCTV"}</definedName>
    <definedName name="jhhhh" localSheetId="2" hidden="1">{#N/A,#N/A,FALSE,"CCTV"}</definedName>
    <definedName name="jhhhh" localSheetId="1" hidden="1">{#N/A,#N/A,FALSE,"CCTV"}</definedName>
    <definedName name="jhhhh" hidden="1">{#N/A,#N/A,FALSE,"CCTV"}</definedName>
    <definedName name="jj">#REF!</definedName>
    <definedName name="k">#REF!</definedName>
    <definedName name="kghlgh" localSheetId="3" hidden="1">{#N/A,#N/A,FALSE,"CCTV"}</definedName>
    <definedName name="kghlgh" localSheetId="2" hidden="1">{#N/A,#N/A,FALSE,"CCTV"}</definedName>
    <definedName name="kghlgh" localSheetId="1" hidden="1">{#N/A,#N/A,FALSE,"CCTV"}</definedName>
    <definedName name="kghlgh" hidden="1">{#N/A,#N/A,FALSE,"CCTV"}</definedName>
    <definedName name="Kilometer_Stone">#REF!</definedName>
    <definedName name="kiulil" localSheetId="3" hidden="1">{#N/A,#N/A,FALSE,"CCTV"}</definedName>
    <definedName name="kiulil" localSheetId="2" hidden="1">{#N/A,#N/A,FALSE,"CCTV"}</definedName>
    <definedName name="kiulil" localSheetId="1" hidden="1">{#N/A,#N/A,FALSE,"CCTV"}</definedName>
    <definedName name="kiulil" hidden="1">{#N/A,#N/A,FALSE,"CCTV"}</definedName>
    <definedName name="kjhlh" localSheetId="3" hidden="1">{#N/A,#N/A,FALSE,"CCTV"}</definedName>
    <definedName name="kjhlh" localSheetId="2" hidden="1">{#N/A,#N/A,FALSE,"CCTV"}</definedName>
    <definedName name="kjhlh" localSheetId="1" hidden="1">{#N/A,#N/A,FALSE,"CCTV"}</definedName>
    <definedName name="kjhlh" hidden="1">{#N/A,#N/A,FALSE,"CCTV"}</definedName>
    <definedName name="kjhljhk" localSheetId="3" hidden="1">{#N/A,#N/A,FALSE,"CCTV"}</definedName>
    <definedName name="kjhljhk" localSheetId="2" hidden="1">{#N/A,#N/A,FALSE,"CCTV"}</definedName>
    <definedName name="kjhljhk" localSheetId="1" hidden="1">{#N/A,#N/A,FALSE,"CCTV"}</definedName>
    <definedName name="kjhljhk" hidden="1">{#N/A,#N/A,FALSE,"CCTV"}</definedName>
    <definedName name="kk">#REF!</definedName>
    <definedName name="kkk">#REF!</definedName>
    <definedName name="L">#REF!</definedName>
    <definedName name="L_1">#REF!</definedName>
    <definedName name="L_2">#REF!</definedName>
    <definedName name="L_3">#REF!</definedName>
    <definedName name="L_4">#REF!</definedName>
    <definedName name="L_Box">#REF!</definedName>
    <definedName name="L_d">#REF!</definedName>
    <definedName name="L_ต้นน้ำ">#REF!</definedName>
    <definedName name="L_ท่อ">#REF!</definedName>
    <definedName name="L_ท่อ_1.0">#REF!</definedName>
    <definedName name="L_ท่อ_1.2">#REF!</definedName>
    <definedName name="L_ท้ายน้ำ">#REF!</definedName>
    <definedName name="L_ปตร.">#REF!</definedName>
    <definedName name="L_หินเรียง">#REF!</definedName>
    <definedName name="L_อาคารต้นน้ำ">#REF!</definedName>
    <definedName name="L_อาคารท้ายนำ">#REF!</definedName>
    <definedName name="L_อาคารปล่อยน้ำ">#REF!</definedName>
    <definedName name="L_อาคารรับน้ำ">#REF!</definedName>
    <definedName name="LA">#REF!</definedName>
    <definedName name="LaborR">#REF!</definedName>
    <definedName name="LaborS">#REF!</definedName>
    <definedName name="LABOUR_l">#REF!</definedName>
    <definedName name="LABOURe">#REF!</definedName>
    <definedName name="LABOURl">#REF!</definedName>
    <definedName name="LABOURm">#REF!</definedName>
    <definedName name="LB">#REF!</definedName>
    <definedName name="lbcon">#REF!</definedName>
    <definedName name="LBD">#REF!</definedName>
    <definedName name="lbsteel2">#REF!</definedName>
    <definedName name="lbtimber">#REF!</definedName>
    <definedName name="LC">#REF!</definedName>
    <definedName name="LCB">#REF!</definedName>
    <definedName name="LCD">#REF!</definedName>
    <definedName name="LCH">#REF!</definedName>
    <definedName name="LCU">#REF!</definedName>
    <definedName name="LD">#REF!</definedName>
    <definedName name="ldko">#REF!</definedName>
    <definedName name="Lean">#REF!</definedName>
    <definedName name="LEAN1">#REF!</definedName>
    <definedName name="LEAN2">#REF!</definedName>
    <definedName name="LF">#REF!</definedName>
    <definedName name="LHV">#REF!</definedName>
    <definedName name="LI">#REF!</definedName>
    <definedName name="LIFT_TRe">#REF!</definedName>
    <definedName name="LIFT_TRl">#REF!</definedName>
    <definedName name="LIFT_TRm">#REF!</definedName>
    <definedName name="LIGT_GEe">#REF!</definedName>
    <definedName name="LIGT_GEl">#REF!</definedName>
    <definedName name="LIGT_GEm">#REF!</definedName>
    <definedName name="LIGTHe">#REF!</definedName>
    <definedName name="LIGTHl">#REF!</definedName>
    <definedName name="LIGTHm">#REF!</definedName>
    <definedName name="LII">#REF!</definedName>
    <definedName name="LIII">#REF!</definedName>
    <definedName name="LimeList">#REF!</definedName>
    <definedName name="LimePrice">#REF!</definedName>
    <definedName name="LimePrice1">#REF!</definedName>
    <definedName name="List1">OFFSET('[1]10.1บัญชีราคาต่อหน่วยชลประทาน'!$P$2,,,COUNTIF('[1]10.1บัญชีราคาต่อหน่วยชลประทาน'!$P$1:$P$65536,"*?")-1)</definedName>
    <definedName name="List2">OFFSET([1]อัตราค่าจ้างขั้นต่ำ!$AD$2,,,COUNTIF([1]อัตราค่าจ้างขั้นต่ำ!$AD$1:$AD$65536,"*?")-1)</definedName>
    <definedName name="List3">#REF!</definedName>
    <definedName name="List4">#REF!</definedName>
    <definedName name="List5">#REF!</definedName>
    <definedName name="LIV">#REF!</definedName>
    <definedName name="lklhlkjl" localSheetId="3" hidden="1">{#N/A,#N/A,FALSE,"CCTV"}</definedName>
    <definedName name="lklhlkjl" localSheetId="2" hidden="1">{#N/A,#N/A,FALSE,"CCTV"}</definedName>
    <definedName name="lklhlkjl" localSheetId="1" hidden="1">{#N/A,#N/A,FALSE,"CCTV"}</definedName>
    <definedName name="lklhlkjl" hidden="1">{#N/A,#N/A,FALSE,"CCTV"}</definedName>
    <definedName name="ll">#REF!</definedName>
    <definedName name="LL_F">#REF!</definedName>
    <definedName name="LLI">#REF!</definedName>
    <definedName name="LLOOO">#REF!</definedName>
    <definedName name="LM_F">#REF!</definedName>
    <definedName name="LNYY">#REF!</definedName>
    <definedName name="LO">#REF!</definedName>
    <definedName name="LOAD_BACKe">#REF!</definedName>
    <definedName name="LOAD_BACKl">#REF!</definedName>
    <definedName name="LOAD_BHe">#REF!</definedName>
    <definedName name="LOAD_BHl">#REF!</definedName>
    <definedName name="LOAD_BHm">#REF!</definedName>
    <definedName name="LOAD_TRe">#REF!</definedName>
    <definedName name="LOAD_TRl">#REF!</definedName>
    <definedName name="LOAD_TRm">#REF!</definedName>
    <definedName name="Location">#REF!</definedName>
    <definedName name="LONG_BOe">#REF!</definedName>
    <definedName name="LONG_BOl">#REF!</definedName>
    <definedName name="LONG_BOm">#REF!</definedName>
    <definedName name="Longitudinal_Joint">#REF!</definedName>
    <definedName name="LOW_TR100e">#REF!</definedName>
    <definedName name="LOW_TR100l">#REF!</definedName>
    <definedName name="LOW_TR15e">#REF!</definedName>
    <definedName name="LOW_TR15l">#REF!</definedName>
    <definedName name="LOW_TR20e">#REF!</definedName>
    <definedName name="LOW_TR20l">#REF!</definedName>
    <definedName name="LOW_TR40e">#REF!</definedName>
    <definedName name="LOW_TR40l">#REF!</definedName>
    <definedName name="LOW_TR75e">#REF!</definedName>
    <definedName name="LOW_TR75l">#REF!</definedName>
    <definedName name="LPE">#REF!</definedName>
    <definedName name="LQ_F">#REF!</definedName>
    <definedName name="LR">#REF!</definedName>
    <definedName name="LRF">#REF!</definedName>
    <definedName name="LTD">#REF!</definedName>
    <definedName name="LTR">#REF!</definedName>
    <definedName name="LTU">#REF!</definedName>
    <definedName name="LU">#REF!</definedName>
    <definedName name="LUB">#REF!</definedName>
    <definedName name="LV">#REF!</definedName>
    <definedName name="LVA">#REF!</definedName>
    <definedName name="LVI">#REF!</definedName>
    <definedName name="MainA">#REF!</definedName>
    <definedName name="MainControl">#REF!</definedName>
    <definedName name="MainForCallDialog">#REF!</definedName>
    <definedName name="MainGroupList">#REF!</definedName>
    <definedName name="man">#REF!</definedName>
    <definedName name="ManholeType_A_for_RCP60">#REF!</definedName>
    <definedName name="ManholeType_B_for_Cross100">#REF!</definedName>
    <definedName name="ManholeType_B_for_Cross120">#REF!</definedName>
    <definedName name="ManholeType_B_for_Cross60">#REF!</definedName>
    <definedName name="ManholeType_B_for_Cross80">#REF!</definedName>
    <definedName name="ManholeType_BB_for_Cross100">#REF!</definedName>
    <definedName name="ManholeType_BB_for_Cross120">#REF!</definedName>
    <definedName name="ManholeType_BB_for_Cross60">#REF!</definedName>
    <definedName name="ManholeType_BB_for_Cross80">#REF!</definedName>
    <definedName name="ManholeType_C_100">#REF!</definedName>
    <definedName name="ManholeType_C_120">#REF!</definedName>
    <definedName name="ManholeType_D_100_Conc">#REF!</definedName>
    <definedName name="ManholeType_D_100_Steel">#REF!</definedName>
    <definedName name="ManholeType_D_120_Conc">#REF!</definedName>
    <definedName name="ManholeType_D_120_Steel">#REF!</definedName>
    <definedName name="ManholeType_D_60_Conc">#REF!</definedName>
    <definedName name="ManholeType_D_60_Steel">#REF!</definedName>
    <definedName name="ManholeType_D_80_Conc">#REF!</definedName>
    <definedName name="ManholeType_D_80_Steel">#REF!</definedName>
    <definedName name="ManholeType_E">#REF!</definedName>
    <definedName name="ManholeType_F">#REF!</definedName>
    <definedName name="MarkingType">#REF!</definedName>
    <definedName name="mastic1">#REF!</definedName>
    <definedName name="mastic2">#REF!</definedName>
    <definedName name="mastic3">#REF!</definedName>
    <definedName name="mastic4">#REF!</definedName>
    <definedName name="mastic5">#REF!</definedName>
    <definedName name="MATV">#REF!</definedName>
    <definedName name="MATV1">#REF!</definedName>
    <definedName name="mc">#REF!</definedName>
    <definedName name="MC_RC">#REF!</definedName>
    <definedName name="MCB">#REF!</definedName>
    <definedName name="Median_Drop_Inets_Type_I100">#REF!</definedName>
    <definedName name="Median_Drop_Inets_Type_I120">#REF!</definedName>
    <definedName name="Median_Drop_Inets_Type_I40">#REF!</definedName>
    <definedName name="Median_Drop_Inets_Type_I60">#REF!</definedName>
    <definedName name="Median_Drop_Inets_Type_I80">#REF!</definedName>
    <definedName name="Median_Drop_Inets_Type_II100">#REF!</definedName>
    <definedName name="Median_Drop_Inets_Type_II120">#REF!</definedName>
    <definedName name="Median_Drop_Inets_Type_II40">#REF!</definedName>
    <definedName name="Median_Drop_Inets_Type_II60">#REF!</definedName>
    <definedName name="Median_Drop_Inets_Type_II80">#REF!</definedName>
    <definedName name="MENU">#N/A</definedName>
    <definedName name="MESH_1016l">#REF!</definedName>
    <definedName name="MESH_1016m">#REF!</definedName>
    <definedName name="MG">#REF!</definedName>
    <definedName name="MH">#REF!</definedName>
    <definedName name="MHV">#REF!</definedName>
    <definedName name="MixType">#REF!</definedName>
    <definedName name="ML">#REF!</definedName>
    <definedName name="mla">#REF!</definedName>
    <definedName name="MLI">#REF!</definedName>
    <definedName name="mm">#REF!</definedName>
    <definedName name="MMM">#REF!</definedName>
    <definedName name="mmmmm" localSheetId="3" hidden="1">{#N/A,#N/A,FALSE,"CCTV"}</definedName>
    <definedName name="mmmmm" localSheetId="2" hidden="1">{#N/A,#N/A,FALSE,"CCTV"}</definedName>
    <definedName name="mmmmm" localSheetId="1" hidden="1">{#N/A,#N/A,FALSE,"CCTV"}</definedName>
    <definedName name="mmmmm" hidden="1">{#N/A,#N/A,FALSE,"CCTV"}</definedName>
    <definedName name="MN">#REF!</definedName>
    <definedName name="MNYY">#REF!</definedName>
    <definedName name="mo">#REF!</definedName>
    <definedName name="MO_120D">#REF!</definedName>
    <definedName name="MO_120D1">#REF!</definedName>
    <definedName name="MO_120D2">#REF!</definedName>
    <definedName name="MO_120N">#REF!</definedName>
    <definedName name="MO_120N1">#REF!</definedName>
    <definedName name="MO_120N2">#REF!</definedName>
    <definedName name="MO_180D">#REF!</definedName>
    <definedName name="MO_180D1">#REF!</definedName>
    <definedName name="MO_180D2">#REF!</definedName>
    <definedName name="MO_180N">#REF!</definedName>
    <definedName name="MO_180N1">#REF!</definedName>
    <definedName name="MO_180N2">#REF!</definedName>
    <definedName name="MO_30D">#REF!</definedName>
    <definedName name="MO_30D1">#REF!</definedName>
    <definedName name="MO_30D2">#REF!</definedName>
    <definedName name="MO_30N">#REF!</definedName>
    <definedName name="MO_30N1">#REF!</definedName>
    <definedName name="MO_30N2">#REF!</definedName>
    <definedName name="MO_70D">#REF!</definedName>
    <definedName name="MO_70D1">#REF!</definedName>
    <definedName name="MO_70D2">#REF!</definedName>
    <definedName name="MO_70N">#REF!</definedName>
    <definedName name="MO_70N1">#REF!</definedName>
    <definedName name="MO_70N2">#REF!</definedName>
    <definedName name="MOBILE_HAMe">#REF!</definedName>
    <definedName name="MOBILE_HAMl">#REF!</definedName>
    <definedName name="MOCR_10e">#REF!</definedName>
    <definedName name="MOCR_10l">#REF!</definedName>
    <definedName name="MOCR_14e">#REF!</definedName>
    <definedName name="MOCR_14l">#REF!</definedName>
    <definedName name="MOCR_5e">#REF!</definedName>
    <definedName name="MOCR_5l">#REF!</definedName>
    <definedName name="ModificationManholeC">#REF!</definedName>
    <definedName name="ModificationManholeS">#REF!</definedName>
    <definedName name="Modified_AC">#REF!</definedName>
    <definedName name="Modified_AC1">#REF!</definedName>
    <definedName name="MORTAR">#REF!</definedName>
    <definedName name="Mountable_Curb">#REF!</definedName>
    <definedName name="Mountable_Curb_Gutter">#REF!</definedName>
    <definedName name="Move">#REF!</definedName>
    <definedName name="move_data">#REF!</definedName>
    <definedName name="move_fto">#REF!</definedName>
    <definedName name="MoveData">#REF!</definedName>
    <definedName name="MoveDetail">#REF!</definedName>
    <definedName name="MPE">#REF!</definedName>
    <definedName name="msp">#REF!</definedName>
    <definedName name="MTR">#REF!</definedName>
    <definedName name="MVA">#REF!</definedName>
    <definedName name="N">#REF!</definedName>
    <definedName name="N.G.L.">#REF!</definedName>
    <definedName name="N_1">#REF!</definedName>
    <definedName name="N_120m">#REF!</definedName>
    <definedName name="N_180m">#REF!</definedName>
    <definedName name="N_2">#REF!</definedName>
    <definedName name="N_70m">#REF!</definedName>
    <definedName name="N120_e">#REF!</definedName>
    <definedName name="N120_e2">#REF!</definedName>
    <definedName name="N120_l">#REF!</definedName>
    <definedName name="N120_l2">#REF!</definedName>
    <definedName name="N120_m">#REF!</definedName>
    <definedName name="N120_m2">#REF!</definedName>
    <definedName name="N180_e">#REF!</definedName>
    <definedName name="N180_e2">#REF!</definedName>
    <definedName name="N180_l">#REF!</definedName>
    <definedName name="N180_l2">#REF!</definedName>
    <definedName name="N180_m">#REF!</definedName>
    <definedName name="N180_m2">#REF!</definedName>
    <definedName name="N30_e">#REF!</definedName>
    <definedName name="N30_e2">#REF!</definedName>
    <definedName name="N30_l">#REF!</definedName>
    <definedName name="N30_l2">#REF!</definedName>
    <definedName name="N30_m">#REF!</definedName>
    <definedName name="N30_m2">#REF!</definedName>
    <definedName name="N70_e">#REF!</definedName>
    <definedName name="N70_e2">#REF!</definedName>
    <definedName name="N70_l">#REF!</definedName>
    <definedName name="N70_l2">#REF!</definedName>
    <definedName name="N70_m">#REF!</definedName>
    <definedName name="N70_m2">#REF!</definedName>
    <definedName name="NAILe">#REF!</definedName>
    <definedName name="NAILl">#REF!</definedName>
    <definedName name="NAILm">#REF!</definedName>
    <definedName name="NEWNAME" localSheetId="3" hidden="1">{#N/A,#N/A,FALSE,"CCTV"}</definedName>
    <definedName name="NEWNAME" localSheetId="2" hidden="1">{#N/A,#N/A,FALSE,"CCTV"}</definedName>
    <definedName name="NEWNAME" localSheetId="1" hidden="1">{#N/A,#N/A,FALSE,"CCTV"}</definedName>
    <definedName name="NEWNAME" hidden="1">{#N/A,#N/A,FALSE,"CCTV"}</definedName>
    <definedName name="NGL">#REF!</definedName>
    <definedName name="NJAW">#N/A</definedName>
    <definedName name="nkknk" localSheetId="3" hidden="1">{#N/A,#N/A,FALSE,"CCTV"}</definedName>
    <definedName name="nkknk" localSheetId="2" hidden="1">{#N/A,#N/A,FALSE,"CCTV"}</definedName>
    <definedName name="nkknk" localSheetId="1" hidden="1">{#N/A,#N/A,FALSE,"CCTV"}</definedName>
    <definedName name="nkknk" hidden="1">{#N/A,#N/A,FALSE,"CCTV"}</definedName>
    <definedName name="NM_1">#REF!</definedName>
    <definedName name="NM_2">#REF!</definedName>
    <definedName name="nnn">#REF!</definedName>
    <definedName name="no_box">#REF!</definedName>
    <definedName name="no_cell">#REF!</definedName>
    <definedName name="no_head">#REF!</definedName>
    <definedName name="no_wall">#REF!</definedName>
    <definedName name="NoPiles100">#REF!</definedName>
    <definedName name="NumberAC60\70">#REF!</definedName>
    <definedName name="NumberCement">#REF!</definedName>
    <definedName name="NumberCementBulk">#REF!</definedName>
    <definedName name="NumberCMS2h">#REF!</definedName>
    <definedName name="NumberCRS2">#REF!</definedName>
    <definedName name="NumberCSS1">#REF!</definedName>
    <definedName name="NumberCSS1hN">#REF!</definedName>
    <definedName name="NumberDB12">#REF!</definedName>
    <definedName name="NumberDB15">#REF!</definedName>
    <definedName name="NumberDB16">#REF!</definedName>
    <definedName name="NumberDB19">#REF!</definedName>
    <definedName name="NumberDB20">#REF!</definedName>
    <definedName name="NumberDB25">#REF!</definedName>
    <definedName name="NumberDustRockAC">#REF!</definedName>
    <definedName name="NumberFW1">#REF!</definedName>
    <definedName name="NumberFW2">#REF!</definedName>
    <definedName name="NumberFW3">#REF!</definedName>
    <definedName name="NumberGravelConc">#REF!</definedName>
    <definedName name="NumberMC70">#REF!</definedName>
    <definedName name="NumberPMA">#REF!</definedName>
    <definedName name="NumberRB6">#REF!</definedName>
    <definedName name="NumberRB9">#REF!</definedName>
    <definedName name="NumberRockAC">#REF!</definedName>
    <definedName name="NumberRockConc">#REF!</definedName>
    <definedName name="NumberSandConc">#REF!</definedName>
    <definedName name="NumberWire">#REF!</definedName>
    <definedName name="O">#REF!</definedName>
    <definedName name="oba">#REF!</definedName>
    <definedName name="obaa">#REF!</definedName>
    <definedName name="obaa1">#REF!</definedName>
    <definedName name="ODH" hidden="1">#REF!</definedName>
    <definedName name="oil">#REF!</definedName>
    <definedName name="oil_p">#REF!</definedName>
    <definedName name="oililui" localSheetId="3" hidden="1">{#N/A,#N/A,FALSE,"CCTV"}</definedName>
    <definedName name="oililui" localSheetId="2" hidden="1">{#N/A,#N/A,FALSE,"CCTV"}</definedName>
    <definedName name="oililui" localSheetId="1" hidden="1">{#N/A,#N/A,FALSE,"CCTV"}</definedName>
    <definedName name="oililui" hidden="1">{#N/A,#N/A,FALSE,"CCTV"}</definedName>
    <definedName name="OILprice">#REF!</definedName>
    <definedName name="okFtoa">#REF!</definedName>
    <definedName name="okFtoB">#REF!</definedName>
    <definedName name="oo">#REF!</definedName>
    <definedName name="ope">#REF!</definedName>
    <definedName name="p">#REF!</definedName>
    <definedName name="P_1">#REF!</definedName>
    <definedName name="P_2">#REF!</definedName>
    <definedName name="P415_3Me">#REF!</definedName>
    <definedName name="P415_3Ml">#REF!</definedName>
    <definedName name="P415_3Mm">#REF!</definedName>
    <definedName name="P415_4Me">#REF!</definedName>
    <definedName name="P415_4Ml">#REF!</definedName>
    <definedName name="P415_4Mm">#REF!</definedName>
    <definedName name="P415_5Me">#REF!</definedName>
    <definedName name="P415_5Ml">#REF!</definedName>
    <definedName name="P415_5Mm">#REF!</definedName>
    <definedName name="P415_6Me">#REF!</definedName>
    <definedName name="P415_6Ml">#REF!</definedName>
    <definedName name="P415_6Mm">#REF!</definedName>
    <definedName name="P615_3Me">#REF!</definedName>
    <definedName name="P615_3Ml">#REF!</definedName>
    <definedName name="P615_3Mm">#REF!</definedName>
    <definedName name="P615_4Me">#REF!</definedName>
    <definedName name="P615_4Ml">#REF!</definedName>
    <definedName name="P615_4Mm">#REF!</definedName>
    <definedName name="P615_6Me">#REF!</definedName>
    <definedName name="P615_6Ml">#REF!</definedName>
    <definedName name="P615_6Mm">#REF!</definedName>
    <definedName name="P75_">#REF!</definedName>
    <definedName name="pan">#REF!</definedName>
    <definedName name="panit6">#REF!,#REF!,#REF!,#REF!,#REF!,#REF!,#REF!,#REF!,#REF!,#REF!,#REF!,#REF!</definedName>
    <definedName name="paper1">#REF!</definedName>
    <definedName name="paper2">#REF!</definedName>
    <definedName name="paper3">#REF!</definedName>
    <definedName name="paper4">#REF!</definedName>
    <definedName name="ParaSlurry1">#REF!</definedName>
    <definedName name="ParaSlurry2">#REF!</definedName>
    <definedName name="ParaSlurry3">#REF!</definedName>
    <definedName name="PAYLOADERe">#REF!</definedName>
    <definedName name="PAYLOADERl">#REF!</definedName>
    <definedName name="pc">#REF!</definedName>
    <definedName name="PCW">#REF!</definedName>
    <definedName name="pd">#REF!</definedName>
    <definedName name="PER_BINa">#REF!</definedName>
    <definedName name="PER_CONa">#REF!</definedName>
    <definedName name="PER_HDDa">#REF!</definedName>
    <definedName name="PER_LEAa">#REF!</definedName>
    <definedName name="PER_NAILa">#REF!</definedName>
    <definedName name="PER_RTRCa">#REF!</definedName>
    <definedName name="PER_SABa">#REF!</definedName>
    <definedName name="PER_SACa">#REF!</definedName>
    <definedName name="pi">#REF!</definedName>
    <definedName name="PI_120D">#REF!</definedName>
    <definedName name="PI_120D1">#REF!</definedName>
    <definedName name="PI_120D2">#REF!</definedName>
    <definedName name="PI_120N">#REF!</definedName>
    <definedName name="PI_120N1">#REF!</definedName>
    <definedName name="PI_120N2">#REF!</definedName>
    <definedName name="PI_180D">#REF!</definedName>
    <definedName name="PI_180D1">#REF!</definedName>
    <definedName name="PI_180D2">#REF!</definedName>
    <definedName name="PI_180N">#REF!</definedName>
    <definedName name="PI_180N1">#REF!</definedName>
    <definedName name="PI_180N2">#REF!</definedName>
    <definedName name="PI_30D">#REF!</definedName>
    <definedName name="PI_30D1">#REF!</definedName>
    <definedName name="PI_30D2">#REF!</definedName>
    <definedName name="PI_30N">#REF!</definedName>
    <definedName name="PI_30N1">#REF!</definedName>
    <definedName name="PI_30N2">#REF!</definedName>
    <definedName name="PI_70D">#REF!</definedName>
    <definedName name="PI_70D1">#REF!</definedName>
    <definedName name="PI_70D2">#REF!</definedName>
    <definedName name="PI_70N">#REF!</definedName>
    <definedName name="PI_70N1">#REF!</definedName>
    <definedName name="PI_70N2">#REF!</definedName>
    <definedName name="PI18_8Me">#REF!</definedName>
    <definedName name="PI18_8Ml">#REF!</definedName>
    <definedName name="PI18_8Mm">#REF!</definedName>
    <definedName name="PICK_DRl">#REF!</definedName>
    <definedName name="PICK_UPe">#REF!</definedName>
    <definedName name="PICK_UPl">#REF!</definedName>
    <definedName name="PICK_UPm">#REF!</definedName>
    <definedName name="PICK_UPs">#REF!</definedName>
    <definedName name="PILE1">#REF!</definedName>
    <definedName name="PILE2">#REF!</definedName>
    <definedName name="PILE3">#REF!</definedName>
    <definedName name="PILE4">#REF!</definedName>
    <definedName name="PILE5">#REF!</definedName>
    <definedName name="PILE6">#REF!</definedName>
    <definedName name="PILE7">#REF!</definedName>
    <definedName name="PILE8">#REF!</definedName>
    <definedName name="PilesRW100">#REF!</definedName>
    <definedName name="PilesRW200">#REF!</definedName>
    <definedName name="PilesRW300">#REF!</definedName>
    <definedName name="pipe_length">#REF!</definedName>
    <definedName name="PIPE_WAe">#REF!</definedName>
    <definedName name="PIPE_WAl">#REF!</definedName>
    <definedName name="PIPE_WAm">#REF!</definedName>
    <definedName name="PIPE1.2">#REF!</definedName>
    <definedName name="PIPE1.5">#REF!</definedName>
    <definedName name="pipe100">#REF!</definedName>
    <definedName name="pipe120">#REF!</definedName>
    <definedName name="pipe150">#REF!</definedName>
    <definedName name="pipe40">#REF!</definedName>
    <definedName name="pipe40.1">#REF!</definedName>
    <definedName name="pipe60">#REF!</definedName>
    <definedName name="pipe80">#REF!</definedName>
    <definedName name="Plain">#REF!</definedName>
    <definedName name="Plain_Conc_Headwall">#REF!</definedName>
    <definedName name="plan2_คิดเงิน2_List">#REF!</definedName>
    <definedName name="Plankgirder">#REF!</definedName>
    <definedName name="PLAS_SHl">#REF!</definedName>
    <definedName name="PLAS_SHm">#REF!</definedName>
    <definedName name="PLAT_05e">#REF!</definedName>
    <definedName name="PLAT_05I">#REF!</definedName>
    <definedName name="PLAT_05m">#REF!</definedName>
    <definedName name="PLAT_15e">#REF!</definedName>
    <definedName name="PLAT_15l">#REF!</definedName>
    <definedName name="PLAT_15m">#REF!</definedName>
    <definedName name="PLAT_20e">#REF!</definedName>
    <definedName name="PLAT_20l">#REF!</definedName>
    <definedName name="PLAT_20m">#REF!</definedName>
    <definedName name="PLAT_25e">#REF!</definedName>
    <definedName name="PLAT_25l">#REF!</definedName>
    <definedName name="PLAT_25m">#REF!</definedName>
    <definedName name="PLATE_S">#REF!</definedName>
    <definedName name="PM_1">#REF!</definedName>
    <definedName name="PM_2">#REF!</definedName>
    <definedName name="PMAorAC01">#REF!</definedName>
    <definedName name="PMAorAC02">#REF!</definedName>
    <definedName name="pmk">#REF!</definedName>
    <definedName name="Pmk43katug">#REF!</definedName>
    <definedName name="po">#REF!</definedName>
    <definedName name="POM">#REF!</definedName>
    <definedName name="pop">#REF!</definedName>
    <definedName name="PorousBackfill">#REF!</definedName>
    <definedName name="pp">#REF!</definedName>
    <definedName name="ppp">#REF!</definedName>
    <definedName name="PR">#REF!</definedName>
    <definedName name="prime">#REF!</definedName>
    <definedName name="Prime_Coat">#REF!</definedName>
    <definedName name="PRIME_COATl">#REF!</definedName>
    <definedName name="PRIME_COATm">#REF!</definedName>
    <definedName name="PrimeMat">#REF!</definedName>
    <definedName name="_xlnm.Print_Area" localSheetId="3">'ปร.4 ครุภัณฑ์'!$A:$N</definedName>
    <definedName name="_xlnm.Print_Area" localSheetId="2">'ปร.4 งานโครงสร้าง '!$A$1:$S$194</definedName>
    <definedName name="_xlnm.Print_Area" localSheetId="1">ปร.5!$A$1:$I$37</definedName>
    <definedName name="_xlnm.Print_Area" localSheetId="0">ปร.6!$A$1:$I$19</definedName>
    <definedName name="_xlnm.Print_Area">#REF!</definedName>
    <definedName name="Print_Area_MI">#REF!</definedName>
    <definedName name="_xlnm.Print_Titles" localSheetId="2">'ปร.4 งานโครงสร้าง '!$1:$5</definedName>
    <definedName name="_xlnm.Print_Titles">#N/A</definedName>
    <definedName name="Print_Titles_MI">#REF!</definedName>
    <definedName name="PrjName">#REF!</definedName>
    <definedName name="PRO_CABLE">#REF!</definedName>
    <definedName name="ProCheck.Control">#REF!</definedName>
    <definedName name="ProCheck.DeleteDetailDesign">#REF!</definedName>
    <definedName name="ProCheck.GotoSheet">#REF!</definedName>
    <definedName name="ProCheck.Move">#REF!</definedName>
    <definedName name="ProChkDrp.ChkDrpCal">#REF!</definedName>
    <definedName name="ProChkDrp.Control">#REF!</definedName>
    <definedName name="ProChkDrp.DataChkDrp">#REF!</definedName>
    <definedName name="ProChkDrp.DeleteDetailDesign">#REF!</definedName>
    <definedName name="ProChkDrp.GotoSheet">#REF!</definedName>
    <definedName name="ProChkDrp.Move">#REF!</definedName>
    <definedName name="ProChkRdCr.ChkRdCr">#REF!</definedName>
    <definedName name="ProChkRdCr.control">#REF!</definedName>
    <definedName name="ProChkRdCr.DeleteDetailDesign">#REF!</definedName>
    <definedName name="ProChkRdCr.GotoSheet">#REF!</definedName>
    <definedName name="ProChkRdCr.Move">#REF!</definedName>
    <definedName name="ProCulvert.Control">#REF!</definedName>
    <definedName name="ProCulvert.GotoSheet">#REF!</definedName>
    <definedName name="ProFto.Control">#REF!</definedName>
    <definedName name="ProFto.DeleteSheet">#REF!</definedName>
    <definedName name="ProHead.Control">#REF!</definedName>
    <definedName name="ProHead.DeleteSheet">#REF!</definedName>
    <definedName name="ProRoad.Control">#REF!</definedName>
    <definedName name="ProRoad.DeleteSheet">#REF!</definedName>
    <definedName name="ProRoad.MoveDetail">#REF!</definedName>
    <definedName name="ProTail.Control">#REF!</definedName>
    <definedName name="ProTail.DeleteDetailDesign">#REF!</definedName>
    <definedName name="ProTail.DeleteSheet">#REF!</definedName>
    <definedName name="ProTail.GotoSheet">#REF!</definedName>
    <definedName name="ProTail.Move">#REF!</definedName>
    <definedName name="ProTail.MoveDetail">#REF!</definedName>
    <definedName name="ProWalkBridge.Control">#REF!</definedName>
    <definedName name="ProWalkBridge.DeleteDetailDesign">#REF!</definedName>
    <definedName name="ProWalkBridge.GotoSheet">#REF!</definedName>
    <definedName name="ProWalkBridge.Move">#REF!</definedName>
    <definedName name="PT">#REF!</definedName>
    <definedName name="PU_120D">#REF!</definedName>
    <definedName name="PU_120D1">#REF!</definedName>
    <definedName name="PU_120D2">#REF!</definedName>
    <definedName name="PU_120N">#REF!</definedName>
    <definedName name="PU_120N1">#REF!</definedName>
    <definedName name="PU_120N2">#REF!</definedName>
    <definedName name="PU_180D">#REF!</definedName>
    <definedName name="PU_180D1">#REF!</definedName>
    <definedName name="PU_180D2">#REF!</definedName>
    <definedName name="PU_180N">#REF!</definedName>
    <definedName name="PU_180N1">#REF!</definedName>
    <definedName name="PU_180N2">#REF!</definedName>
    <definedName name="PU_30D">#REF!</definedName>
    <definedName name="PU_30D1">#REF!</definedName>
    <definedName name="PU_30D2">#REF!</definedName>
    <definedName name="PU_30N">#REF!</definedName>
    <definedName name="PU_30N1">#REF!</definedName>
    <definedName name="PU_30N2">#REF!</definedName>
    <definedName name="PU_70D">#REF!</definedName>
    <definedName name="PU_70D1">#REF!</definedName>
    <definedName name="PU_70D2">#REF!</definedName>
    <definedName name="PU_70N">#REF!</definedName>
    <definedName name="PU_70N1">#REF!</definedName>
    <definedName name="PU_70N2">#REF!</definedName>
    <definedName name="PUMP_WAe">#REF!</definedName>
    <definedName name="PUMP_WAl">#REF!</definedName>
    <definedName name="PUMP_WAm">#REF!</definedName>
    <definedName name="PUMP1">#REF!</definedName>
    <definedName name="PUMP2">#REF!</definedName>
    <definedName name="PUMPS_WAe">#REF!</definedName>
    <definedName name="pvc_2_1">#REF!</definedName>
    <definedName name="pvc_2_2">#REF!</definedName>
    <definedName name="pvc_2_3">#REF!</definedName>
    <definedName name="pvc_2_4">#REF!</definedName>
    <definedName name="pvc_4_1">#REF!</definedName>
    <definedName name="pvc_4_2">#REF!</definedName>
    <definedName name="pvc_4_3">#REF!</definedName>
    <definedName name="pvc_4_4">#REF!</definedName>
    <definedName name="pvc_sheet">#REF!</definedName>
    <definedName name="Q">#REF!</definedName>
    <definedName name="QCB">#REF!</definedName>
    <definedName name="qe">#REF!</definedName>
    <definedName name="QHV">#REF!</definedName>
    <definedName name="QLI">#REF!</definedName>
    <definedName name="QNYY">#REF!</definedName>
    <definedName name="QPE">#REF!</definedName>
    <definedName name="qq">#REF!</definedName>
    <definedName name="QTR">#REF!</definedName>
    <definedName name="QTY4.4.5">#REF!</definedName>
    <definedName name="QUANTITY">#REF!</definedName>
    <definedName name="QUANTITY1">#REF!</definedName>
    <definedName name="QVA">#REF!</definedName>
    <definedName name="qw">#REF!</definedName>
    <definedName name="R_">#REF!</definedName>
    <definedName name="rad1.5_2">#REF!</definedName>
    <definedName name="rad2_2">#REF!</definedName>
    <definedName name="rad2_3">#REF!</definedName>
    <definedName name="rad2_4">#REF!</definedName>
    <definedName name="rain">#REF!</definedName>
    <definedName name="RainCondition">#REF!</definedName>
    <definedName name="RainFValue">#REF!</definedName>
    <definedName name="RainIndex">#REF!</definedName>
    <definedName name="rarewt" localSheetId="3" hidden="1">{#N/A,#N/A,FALSE,"CCTV"}</definedName>
    <definedName name="rarewt" localSheetId="2" hidden="1">{#N/A,#N/A,FALSE,"CCTV"}</definedName>
    <definedName name="rarewt" localSheetId="1" hidden="1">{#N/A,#N/A,FALSE,"CCTV"}</definedName>
    <definedName name="rarewt" hidden="1">{#N/A,#N/A,FALSE,"CCTV"}</definedName>
    <definedName name="RATE">#REF!</definedName>
    <definedName name="rb">#REF!</definedName>
    <definedName name="RB_1">#REF!</definedName>
    <definedName name="rb_6">#REF!</definedName>
    <definedName name="rb_9">#REF!</definedName>
    <definedName name="RB06_24e">#REF!</definedName>
    <definedName name="RB06_24l">#REF!</definedName>
    <definedName name="RB06_24m">#REF!</definedName>
    <definedName name="RB09_24l">#REF!</definedName>
    <definedName name="RB09_24m">#REF!</definedName>
    <definedName name="RB12_24e">#REF!</definedName>
    <definedName name="RB12_24l">#REF!</definedName>
    <definedName name="RB12_24m">#REF!</definedName>
    <definedName name="rb12รวมค่าขน">#REF!</definedName>
    <definedName name="RB15_24e">#REF!</definedName>
    <definedName name="RB15_24l">#REF!</definedName>
    <definedName name="RB15_24m">#REF!</definedName>
    <definedName name="RB16_24e">#REF!</definedName>
    <definedName name="RB16_24l">#REF!</definedName>
    <definedName name="RB16_24m">#REF!</definedName>
    <definedName name="RB19_24e">#REF!</definedName>
    <definedName name="RB19_24l">#REF!</definedName>
    <definedName name="RB19_24m">#REF!</definedName>
    <definedName name="rb19รวมค่าขน">#REF!</definedName>
    <definedName name="RB25_24e">#REF!</definedName>
    <definedName name="RB25_24l">#REF!</definedName>
    <definedName name="RB25_24m">#REF!</definedName>
    <definedName name="rb25รวมค่าขน">#REF!</definedName>
    <definedName name="RB6_9">#REF!</definedName>
    <definedName name="rb6mm">#REF!</definedName>
    <definedName name="rb6รวมค่าขน">#REF!</definedName>
    <definedName name="rb6หน้างาน">#REF!</definedName>
    <definedName name="rb9mm">#REF!</definedName>
    <definedName name="rb9รวมค่าขน">#REF!</definedName>
    <definedName name="rb9หน้างาน">#REF!</definedName>
    <definedName name="rbb">#REF!</definedName>
    <definedName name="RC_">#REF!</definedName>
    <definedName name="rc_1">#REF!</definedName>
    <definedName name="RC_11">#REF!</definedName>
    <definedName name="rc_6">#REF!</definedName>
    <definedName name="rc_a">#REF!</definedName>
    <definedName name="RC_Box_Culvert1">#REF!</definedName>
    <definedName name="RC_Box_Culvert2">#REF!</definedName>
    <definedName name="RC_Box_Culvert3">#REF!</definedName>
    <definedName name="RC_Box_Culvert4">#REF!</definedName>
    <definedName name="RC_Ditch_TypeA">#REF!</definedName>
    <definedName name="RC_Ditch_TypeB">#REF!</definedName>
    <definedName name="RC_Gutter">#REF!</definedName>
    <definedName name="RC_Rectang_Pipe">#REF!</definedName>
    <definedName name="RC_Sign_Post120">#REF!</definedName>
    <definedName name="RC_Sign_Post150">#REF!</definedName>
    <definedName name="RCPipe100">#REF!</definedName>
    <definedName name="RCPipe100C3">#REF!</definedName>
    <definedName name="RCPipe120">#REF!</definedName>
    <definedName name="RCPipe120C3">#REF!</definedName>
    <definedName name="RCPipe150">#REF!</definedName>
    <definedName name="RCPipe150C3">#REF!</definedName>
    <definedName name="RCPipe30">#REF!</definedName>
    <definedName name="RCPipe30C3">#REF!</definedName>
    <definedName name="RCPipe40">#REF!</definedName>
    <definedName name="RCPipe40C3">#REF!</definedName>
    <definedName name="RCPipe50">#REF!</definedName>
    <definedName name="RCPipe50C3">#REF!</definedName>
    <definedName name="RCPipe60">#REF!</definedName>
    <definedName name="RCPipe60C3">#REF!</definedName>
    <definedName name="RCPipe80">#REF!</definedName>
    <definedName name="RCPipe80C3">#REF!</definedName>
    <definedName name="RE_120D">#REF!</definedName>
    <definedName name="RE_120D1">#REF!</definedName>
    <definedName name="RE_120D2">#REF!</definedName>
    <definedName name="RE_120N">#REF!</definedName>
    <definedName name="RE_120N1">#REF!</definedName>
    <definedName name="RE_120N2">#REF!</definedName>
    <definedName name="RE_180D">#REF!</definedName>
    <definedName name="RE_180D1">#REF!</definedName>
    <definedName name="RE_180D2">#REF!</definedName>
    <definedName name="RE_180N">#REF!</definedName>
    <definedName name="RE_180N1">#REF!</definedName>
    <definedName name="RE_180N2">#REF!</definedName>
    <definedName name="RE_30D">#REF!</definedName>
    <definedName name="RE_30D1">#REF!</definedName>
    <definedName name="RE_30D2">#REF!</definedName>
    <definedName name="RE_30N">#REF!</definedName>
    <definedName name="RE_30N1">#REF!</definedName>
    <definedName name="RE_30N2">#REF!</definedName>
    <definedName name="RE_70D">#REF!</definedName>
    <definedName name="RE_70D1">#REF!</definedName>
    <definedName name="RE_70D2">#REF!</definedName>
    <definedName name="RE_70N">#REF!</definedName>
    <definedName name="RE_70N1">#REF!</definedName>
    <definedName name="RE_70N2">#REF!</definedName>
    <definedName name="Re_Conc_Headwall">#REF!</definedName>
    <definedName name="Recycling">#REF!</definedName>
    <definedName name="REDU_127l">#REF!</definedName>
    <definedName name="REDU_127m">#REF!</definedName>
    <definedName name="REDU_152l">#REF!</definedName>
    <definedName name="REDU_152m">#REF!</definedName>
    <definedName name="Relocation_Exist_Lightings">#REF!</definedName>
    <definedName name="Relocation_Exist_Overhang">#REF!</definedName>
    <definedName name="Remark_Para">#REF!</definedName>
    <definedName name="RemovalAC">#REF!</definedName>
    <definedName name="RemoveConcrete">#REF!</definedName>
    <definedName name="RemoveExistBox">#REF!</definedName>
    <definedName name="RemoveExistBridge">#REF!</definedName>
    <definedName name="RENT_HDD">#REF!</definedName>
    <definedName name="RET">#REF!</definedName>
    <definedName name="RetainingWall_II_100">#REF!</definedName>
    <definedName name="RetainingWall_II_200">#REF!</definedName>
    <definedName name="RetainingWall_II_300">#REF!</definedName>
    <definedName name="RetainingWall1">#REF!</definedName>
    <definedName name="RetainingWall2">#REF!</definedName>
    <definedName name="RetainingWall3">#REF!</definedName>
    <definedName name="RH">#REF!</definedName>
    <definedName name="RICK_DRl">#REF!</definedName>
    <definedName name="RICK_TRe">#REF!</definedName>
    <definedName name="RICK_TRl">#REF!</definedName>
    <definedName name="RICK_TRm">#REF!</definedName>
    <definedName name="RICK_TRs">#REF!</definedName>
    <definedName name="RMU_l">#REF!</definedName>
    <definedName name="RMU_m">#REF!</definedName>
    <definedName name="ROAD_CUTe">#REF!</definedName>
    <definedName name="ROAD_CUTMOe">#REF!</definedName>
    <definedName name="Road_StudBi">#REF!</definedName>
    <definedName name="Road_StudUni">#REF!</definedName>
    <definedName name="ROCK.AC">#REF!</definedName>
    <definedName name="ROCK_38">#REF!</definedName>
    <definedName name="ROCK_AS">#REF!</definedName>
    <definedName name="ROCK_B">#REF!</definedName>
    <definedName name="ROCK_CON">#REF!</definedName>
    <definedName name="ROCK_S">#REF!</definedName>
    <definedName name="ROLLe">#REF!</definedName>
    <definedName name="ROLLl">#REF!</definedName>
    <definedName name="ROLLm">#REF!</definedName>
    <definedName name="Roof_Tank">#REF!</definedName>
    <definedName name="ROPE_m">#REF!</definedName>
    <definedName name="ROW_Monument">#REF!</definedName>
    <definedName name="rr">#REF!</definedName>
    <definedName name="rrr">#REF!</definedName>
    <definedName name="RTRC_127e">#REF!</definedName>
    <definedName name="RTRC_127l">#REF!</definedName>
    <definedName name="RTRC_127m">#REF!</definedName>
    <definedName name="RTRC_152l">#REF!</definedName>
    <definedName name="RTRC_152m">#REF!</definedName>
    <definedName name="RTRC1">#REF!</definedName>
    <definedName name="RTRC2">#REF!</definedName>
    <definedName name="RumbleStrip">#REF!</definedName>
    <definedName name="rung">#REF!,#REF!,#REF!,#REF!,#REF!,#REF!,#REF!,#REF!,#REF!,#REF!,#REF!,#REF!,#REF!,#REF!,#REF!,#REF!,#REF!,#REF!,#REF!,#REF!,#REF!,#REF!,#REF!,#REF!,#REF!,#REF!,#REF!,#REF!</definedName>
    <definedName name="RWL">#REF!</definedName>
    <definedName name="s">#REF!</definedName>
    <definedName name="S1_">#REF!</definedName>
    <definedName name="sand">#REF!</definedName>
    <definedName name="SAND_BAe">#REF!</definedName>
    <definedName name="SAND_BAl">#REF!</definedName>
    <definedName name="SAND_BAm">#REF!</definedName>
    <definedName name="SAND_COe">#REF!</definedName>
    <definedName name="SAND_COl">#REF!</definedName>
    <definedName name="SAND_COm">#REF!</definedName>
    <definedName name="SAND_CON">#REF!</definedName>
    <definedName name="SAND_COND">#REF!</definedName>
    <definedName name="SAND_CONDC">#REF!</definedName>
    <definedName name="SAND_CONF">#REF!</definedName>
    <definedName name="Sand_Cushion_Pavement">#REF!</definedName>
    <definedName name="Sand_Cushion_Sidewalk">#REF!</definedName>
    <definedName name="Sand_Emb">#REF!</definedName>
    <definedName name="SAND_EMBD">#REF!</definedName>
    <definedName name="SAND_EMBDC">#REF!</definedName>
    <definedName name="SAND_EMBF">#REF!</definedName>
    <definedName name="SAND1">#REF!</definedName>
    <definedName name="SAND2">#REF!</definedName>
    <definedName name="sandcom.">#REF!</definedName>
    <definedName name="SANDCOMPAC">#REF!</definedName>
    <definedName name="SandConcDist">#REF!</definedName>
    <definedName name="SB">#REF!</definedName>
    <definedName name="SBB">#REF!</definedName>
    <definedName name="sbo2_2">#REF!</definedName>
    <definedName name="sealing">#REF!</definedName>
    <definedName name="sec">#REF!</definedName>
    <definedName name="sect_down">#N/A</definedName>
    <definedName name="section_boq">#REF!</definedName>
    <definedName name="SELEC_A">#REF!</definedName>
    <definedName name="SELEC_AD">#REF!</definedName>
    <definedName name="SELEC_ADC">#REF!</definedName>
    <definedName name="SELEC_AF">#REF!</definedName>
    <definedName name="SELEC_B">#REF!</definedName>
    <definedName name="SELEC_BD">#REF!</definedName>
    <definedName name="SELEC_BDC">#REF!</definedName>
    <definedName name="SELEC_BF">#REF!</definedName>
    <definedName name="select">#REF!</definedName>
    <definedName name="Select_Mat_A">#REF!</definedName>
    <definedName name="Select_Mat_B">#REF!</definedName>
    <definedName name="selectก">#REF!</definedName>
    <definedName name="selectข">#REF!</definedName>
    <definedName name="sequence_chkrc">#N/A</definedName>
    <definedName name="sequence_road">#REF!</definedName>
    <definedName name="sequence_walkbrid">#REF!</definedName>
    <definedName name="sf">#REF!</definedName>
    <definedName name="SG">#REF!</definedName>
    <definedName name="SHEET_1e">#REF!</definedName>
    <definedName name="SHEET_1l">#REF!</definedName>
    <definedName name="SHEET_1m">#REF!</definedName>
    <definedName name="SHEET_2e">#REF!</definedName>
    <definedName name="SHEET_2l">#REF!</definedName>
    <definedName name="SHEET_2m">#REF!</definedName>
    <definedName name="SHEET_3e">#REF!</definedName>
    <definedName name="SHEET_3l">#REF!</definedName>
    <definedName name="SHEET_3m">#REF!</definedName>
    <definedName name="SHEET_4e">#REF!</definedName>
    <definedName name="SHEET_4l">#REF!</definedName>
    <definedName name="SHEET_4m">#REF!</definedName>
    <definedName name="Shoulder_ScarifyAgg">#REF!</definedName>
    <definedName name="Shoulder_ScarifyRock">#REF!</definedName>
    <definedName name="SI">#REF!</definedName>
    <definedName name="Sign_Plate">#REF!</definedName>
    <definedName name="SignOfCM">#REF!</definedName>
    <definedName name="SignOfCM1">#REF!</definedName>
    <definedName name="SignOfCM2">#REF!</definedName>
    <definedName name="SignOfCM3">#REF!</definedName>
    <definedName name="SII">#REF!</definedName>
    <definedName name="sill">#N/A</definedName>
    <definedName name="Single_Elec_Pole">#REF!</definedName>
    <definedName name="Skew">#REF!</definedName>
    <definedName name="skew1">#REF!</definedName>
    <definedName name="skew2">#REF!</definedName>
    <definedName name="SL_F">#REF!</definedName>
    <definedName name="SLOPER1">#REF!</definedName>
    <definedName name="SLOPER2">#REF!</definedName>
    <definedName name="SLOPER3">#REF!</definedName>
    <definedName name="SlurrySeal2">#REF!</definedName>
    <definedName name="SM_F">#REF!</definedName>
    <definedName name="SMASH_CARMe">#REF!</definedName>
    <definedName name="SMLTOOLS">#REF!</definedName>
    <definedName name="Sn">#REF!</definedName>
    <definedName name="Soft_Mat_Ex">#REF!</definedName>
    <definedName name="Soft_Mat_ExOnly">#REF!</definedName>
    <definedName name="SoftMatType">#REF!</definedName>
    <definedName name="Soil_Agg_Shoulder">#REF!</definedName>
    <definedName name="Soil_Agg_Subbase">#REF!</definedName>
    <definedName name="Soil_Cement">#REF!</definedName>
    <definedName name="Soil_Cement_Sh">#REF!</definedName>
    <definedName name="SONTAYA">#REF!</definedName>
    <definedName name="SoNTAyA1">#REF!</definedName>
    <definedName name="SP">#REF!</definedName>
    <definedName name="SP0">#REF!</definedName>
    <definedName name="spa">#REF!</definedName>
    <definedName name="Span">#REF!</definedName>
    <definedName name="SQ_F">#REF!</definedName>
    <definedName name="ss">#REF!</definedName>
    <definedName name="sss">#REF!</definedName>
    <definedName name="ssss">#REF!</definedName>
    <definedName name="st">#REF!</definedName>
    <definedName name="STA">#REF!</definedName>
    <definedName name="STCH_50e">#REF!</definedName>
    <definedName name="STCH_50l">#REF!</definedName>
    <definedName name="STCH_50m">#REF!</definedName>
    <definedName name="steel">#REF!</definedName>
    <definedName name="STEEL1">#REF!</definedName>
    <definedName name="STEEL2">#REF!</definedName>
    <definedName name="SteelBox1">#REF!</definedName>
    <definedName name="SteelBox2">#REF!</definedName>
    <definedName name="SteelBox3">#REF!</definedName>
    <definedName name="SteelBox4">#REF!</definedName>
    <definedName name="SteelBoxEnd1">#REF!</definedName>
    <definedName name="SteelBoxEnd2">#REF!</definedName>
    <definedName name="SteelBoxEnd3">#REF!</definedName>
    <definedName name="SteelBoxEnd4">#REF!</definedName>
    <definedName name="sticker">#REF!</definedName>
    <definedName name="STL_100e">#REF!</definedName>
    <definedName name="STL_100l">#REF!</definedName>
    <definedName name="STL_100m">#REF!</definedName>
    <definedName name="STL_125e">#REF!</definedName>
    <definedName name="STL_125l">#REF!</definedName>
    <definedName name="STL_125m">#REF!</definedName>
    <definedName name="STL_50e">#REF!</definedName>
    <definedName name="STL_50l">#REF!</definedName>
    <definedName name="STL_50m">#REF!</definedName>
    <definedName name="STL_75e">#REF!</definedName>
    <definedName name="STL_75l">#REF!</definedName>
    <definedName name="STL_75m">#REF!</definedName>
    <definedName name="stopvalve">#REF!</definedName>
    <definedName name="STP">#REF!</definedName>
    <definedName name="STPX">#REF!</definedName>
    <definedName name="STPY">#REF!</definedName>
    <definedName name="STR">#REF!</definedName>
    <definedName name="STRBO">#REF!</definedName>
    <definedName name="StripSodding">#REF!</definedName>
    <definedName name="SUBBASE">#REF!</definedName>
    <definedName name="SUBBASE_D">#REF!</definedName>
    <definedName name="SUBBASE_DC">#REF!</definedName>
    <definedName name="SUBBASE_F">#REF!</definedName>
    <definedName name="SubGroup1">#REF!</definedName>
    <definedName name="SubName">#REF!</definedName>
    <definedName name="sum_boq">#REF!</definedName>
    <definedName name="sumbride">#REF!</definedName>
    <definedName name="SVVVV">#REF!</definedName>
    <definedName name="T">#REF!</definedName>
    <definedName name="t.1">#REF!</definedName>
    <definedName name="t.2">#REF!</definedName>
    <definedName name="t.3">#REF!</definedName>
    <definedName name="Table_6wheels_B\CUM">#REF!</definedName>
    <definedName name="Table_6wheels_B\TON">#REF!</definedName>
    <definedName name="table_bar_hook">#REF!</definedName>
    <definedName name="Table_BoxCul_End">#REF!</definedName>
    <definedName name="Table_BoxCulvert">#REF!</definedName>
    <definedName name="Table_Depth_Of_Fill">#REF!</definedName>
    <definedName name="Table_Factor">#REF!</definedName>
    <definedName name="Table_FactorB">#REF!</definedName>
    <definedName name="Table_FactorConc_BoxCul">#REF!</definedName>
    <definedName name="table_multiple">#REF!</definedName>
    <definedName name="table_single">#REF!</definedName>
    <definedName name="Table_Trailer_B\CUM">#REF!</definedName>
    <definedName name="Table_Trailer_B\TON">#REF!</definedName>
    <definedName name="Table_Truck_B\CUM">#REF!</definedName>
    <definedName name="Table_Truck_B\TON">#REF!</definedName>
    <definedName name="Table124">#REF!</definedName>
    <definedName name="TableABC">#REF!</definedName>
    <definedName name="TableBusStop">#REF!</definedName>
    <definedName name="TableCement">#REF!</definedName>
    <definedName name="TableCementBulk">#REF!</definedName>
    <definedName name="TableClearing">#REF!</definedName>
    <definedName name="TableDB12">#REF!</definedName>
    <definedName name="TableDB15">#REF!</definedName>
    <definedName name="TableDB16">#REF!</definedName>
    <definedName name="TableDB19">#REF!</definedName>
    <definedName name="TableDB20">#REF!</definedName>
    <definedName name="TableDB25">#REF!</definedName>
    <definedName name="TableEarthExCost">#REF!</definedName>
    <definedName name="TableGravelConc">#REF!</definedName>
    <definedName name="TablePrecision">#REF!</definedName>
    <definedName name="TableRainfallindex">#REF!</definedName>
    <definedName name="TableRB6">#REF!</definedName>
    <definedName name="TableRB9">#REF!</definedName>
    <definedName name="TableRockConc">#REF!</definedName>
    <definedName name="TableSandConc">#REF!</definedName>
    <definedName name="TableSignOfCM">#REF!</definedName>
    <definedName name="TableWire">#REF!</definedName>
    <definedName name="Tack_Coat">#REF!</definedName>
    <definedName name="Tack_Coat_C">#REF!</definedName>
    <definedName name="TACK_COATl">#REF!</definedName>
    <definedName name="TACK_COATm">#REF!</definedName>
    <definedName name="TailCal">#REF!</definedName>
    <definedName name="tank">#REF!</definedName>
    <definedName name="TB\TON1KM">#REF!</definedName>
    <definedName name="TB\TON200KM">#REF!</definedName>
    <definedName name="TB3A">#REF!</definedName>
    <definedName name="TB3B">#REF!</definedName>
    <definedName name="TB4B">#REF!</definedName>
    <definedName name="tbrd1">#REF!</definedName>
    <definedName name="tbrd2">#REF!</definedName>
    <definedName name="TC">#REF!</definedName>
    <definedName name="TC2000854">#REF!</definedName>
    <definedName name="TC2000954">#REF!</definedName>
    <definedName name="TC2001054">#REF!</definedName>
    <definedName name="TC2001154">#REF!</definedName>
    <definedName name="TC2001254">#REF!</definedName>
    <definedName name="TC2001354">#REF!</definedName>
    <definedName name="TC2001454">#REF!</definedName>
    <definedName name="TC2001554">#REF!</definedName>
    <definedName name="TC2001654">#REF!</definedName>
    <definedName name="TC2001754">#REF!</definedName>
    <definedName name="TC2001854">#REF!</definedName>
    <definedName name="TC2001954">#REF!</definedName>
    <definedName name="tca">#REF!</definedName>
    <definedName name="TECH_ASSl">#REF!</definedName>
    <definedName name="TECH_l">#REF!</definedName>
    <definedName name="TECHe">#REF!</definedName>
    <definedName name="TECHl">#REF!</definedName>
    <definedName name="TECHm">#REF!</definedName>
    <definedName name="TFrian">#REF!</definedName>
    <definedName name="TH">#REF!</definedName>
    <definedName name="Thermo_Paint">#REF!</definedName>
    <definedName name="TI">#REF!</definedName>
    <definedName name="TII">#REF!</definedName>
    <definedName name="tiii">#REF!</definedName>
    <definedName name="timber">#REF!</definedName>
    <definedName name="Timber_Barricade">#REF!</definedName>
    <definedName name="timber2">#REF!</definedName>
    <definedName name="TIME">#REF!</definedName>
    <definedName name="TIME1">#REF!</definedName>
    <definedName name="timea">#REF!</definedName>
    <definedName name="TO_120D">#REF!</definedName>
    <definedName name="TO_120D1">#REF!</definedName>
    <definedName name="TO_120D2">#REF!</definedName>
    <definedName name="TO_120N">#REF!</definedName>
    <definedName name="TO_120N1">#REF!</definedName>
    <definedName name="TO_120N2">#REF!</definedName>
    <definedName name="TO_180D">#REF!</definedName>
    <definedName name="TO_180D1">#REF!</definedName>
    <definedName name="TO_180D2">#REF!</definedName>
    <definedName name="TO_180N">#REF!</definedName>
    <definedName name="TO_180N1">#REF!</definedName>
    <definedName name="TO_180N2">#REF!</definedName>
    <definedName name="TO_30D">#REF!</definedName>
    <definedName name="TO_30D1">#REF!</definedName>
    <definedName name="TO_30D2">#REF!</definedName>
    <definedName name="TO_30N">#REF!</definedName>
    <definedName name="TO_30N1">#REF!</definedName>
    <definedName name="TO_30N2">#REF!</definedName>
    <definedName name="TO_70D">#REF!</definedName>
    <definedName name="TO_70D1">#REF!</definedName>
    <definedName name="TO_70D2">#REF!</definedName>
    <definedName name="TO_70N">#REF!</definedName>
    <definedName name="TO_70N1">#REF!</definedName>
    <definedName name="TO_70N2">#REF!</definedName>
    <definedName name="TonTrail">#REF!</definedName>
    <definedName name="TonTruck">#REF!</definedName>
    <definedName name="top_slab_thk">#REF!</definedName>
    <definedName name="Top_Soil">#REF!</definedName>
    <definedName name="TOTAL">#REF!</definedName>
    <definedName name="Total3">#REF!</definedName>
    <definedName name="tr">#REF!</definedName>
    <definedName name="TRAC_TR15e">#REF!</definedName>
    <definedName name="TRAC_TR15l">#REF!</definedName>
    <definedName name="TRAC_TR20e">#REF!</definedName>
    <definedName name="TRAC_TR20l">#REF!</definedName>
    <definedName name="TRAC_TR40e">#REF!</definedName>
    <definedName name="TRAC_TR40l">#REF!</definedName>
    <definedName name="TRAC_TR75e">#REF!</definedName>
    <definedName name="TRAC_TR75l">#REF!</definedName>
    <definedName name="TRAC_TRe">#REF!</definedName>
    <definedName name="TRAC_TRl">#REF!</definedName>
    <definedName name="Traffic_Paint2">#REF!</definedName>
    <definedName name="Traffic_Sign_Solar">#REF!</definedName>
    <definedName name="Traffic_Signal">#REF!</definedName>
    <definedName name="TrafficF">#REF!</definedName>
    <definedName name="TrafficFactor">#REF!</definedName>
    <definedName name="TrafficTYPE">#REF!</definedName>
    <definedName name="Trailer_B\TON">#REF!</definedName>
    <definedName name="TRAN1">#REF!</definedName>
    <definedName name="TRAN2">#REF!</definedName>
    <definedName name="TransMethodCement">#REF!</definedName>
    <definedName name="TransMethodCementBulk">#REF!</definedName>
    <definedName name="TransMethodSteel">#REF!</definedName>
    <definedName name="TRANSP1">#REF!</definedName>
    <definedName name="TRANSP2">#REF!</definedName>
    <definedName name="TransportMethodAC">#REF!</definedName>
    <definedName name="TransportMethodGrass">#REF!</definedName>
    <definedName name="TRCR_10e">#REF!</definedName>
    <definedName name="TRCR_10l">#REF!</definedName>
    <definedName name="TRCR_15e">#REF!</definedName>
    <definedName name="TRCR_15l">#REF!</definedName>
    <definedName name="TRCR_15m">#REF!</definedName>
    <definedName name="TRCR_25e">#REF!</definedName>
    <definedName name="TRCR_25l">#REF!</definedName>
    <definedName name="TRCR_30e">#REF!</definedName>
    <definedName name="TRCR_30l">#REF!</definedName>
    <definedName name="TRCR_30m">#REF!</definedName>
    <definedName name="TRCR_35e">#REF!</definedName>
    <definedName name="TRCR_35l">#REF!</definedName>
    <definedName name="trial">#REF!</definedName>
    <definedName name="TROR_25e">#REF!</definedName>
    <definedName name="TROR_25l">#REF!</definedName>
    <definedName name="TROR_25m">#REF!</definedName>
    <definedName name="TROR_40e">#REF!</definedName>
    <definedName name="TROR_40l">#REF!</definedName>
    <definedName name="TROR_40m">#REF!</definedName>
    <definedName name="Truck_B\CUM">#REF!</definedName>
    <definedName name="Truck_B\TON">#REF!</definedName>
    <definedName name="TRUCK_MOBIe">#REF!</definedName>
    <definedName name="Tsb">#REF!</definedName>
    <definedName name="Tst">#REF!</definedName>
    <definedName name="TT">#REF!</definedName>
    <definedName name="ttt">#REF!</definedName>
    <definedName name="TUBRIM">#REF!</definedName>
    <definedName name="TUBRIM1">#REF!</definedName>
    <definedName name="TUBRIM2">#REF!</definedName>
    <definedName name="TUBRIM3">#REF!</definedName>
    <definedName name="TV">#REF!</definedName>
    <definedName name="Tw">#REF!</definedName>
    <definedName name="twodisk">#REF!</definedName>
    <definedName name="Type">#REF!</definedName>
    <definedName name="TypeOfWork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suit_Ex">#REF!</definedName>
    <definedName name="UUU" localSheetId="3" hidden="1">{#N/A,#N/A,FALSE,"CCTV"}</definedName>
    <definedName name="UUU" localSheetId="2" hidden="1">{#N/A,#N/A,FALSE,"CCTV"}</definedName>
    <definedName name="UUU" localSheetId="1" hidden="1">{#N/A,#N/A,FALSE,"CCTV"}</definedName>
    <definedName name="UUU" hidden="1">{#N/A,#N/A,FALSE,"CCTV"}</definedName>
    <definedName name="V_A">#REF!</definedName>
    <definedName name="V_A1">#REF!</definedName>
    <definedName name="V_B">#REF!</definedName>
    <definedName name="V_B1">#REF!</definedName>
    <definedName name="V_H">#REF!</definedName>
    <definedName name="V_H1">#REF!</definedName>
    <definedName name="V_V">#REF!</definedName>
    <definedName name="V_V1">#REF!</definedName>
    <definedName name="VA">#REF!</definedName>
    <definedName name="vat">#REF!</definedName>
    <definedName name="VIBRA_COM40e">#REF!</definedName>
    <definedName name="VIBRA_COM50e">#REF!</definedName>
    <definedName name="VIBRA_COM60e">#REF!</definedName>
    <definedName name="VIBRA_COM80e">#REF!</definedName>
    <definedName name="VM_A">#REF!</definedName>
    <definedName name="VM_A1">#REF!</definedName>
    <definedName name="VM_B">#REF!</definedName>
    <definedName name="VM_B1">#REF!</definedName>
    <definedName name="VM_B2">#REF!</definedName>
    <definedName name="VM_H">#REF!</definedName>
    <definedName name="VM_H1">#REF!</definedName>
    <definedName name="VM_V">#REF!</definedName>
    <definedName name="VM_V1">#REF!</definedName>
    <definedName name="W">#REF!</definedName>
    <definedName name="W_Beam_Guardrail">#REF!</definedName>
    <definedName name="WalkBridge">#REF!</definedName>
    <definedName name="WALL" localSheetId="3" hidden="1">{"'SUMMATION'!$B$2:$I$2"}</definedName>
    <definedName name="WALL" localSheetId="2" hidden="1">{"'SUMMATION'!$B$2:$I$2"}</definedName>
    <definedName name="WALL" localSheetId="1" hidden="1">{"'SUMMATION'!$B$2:$I$2"}</definedName>
    <definedName name="WALL" hidden="1">{"'SUMMATION'!$B$2:$I$2"}</definedName>
    <definedName name="wall_Tank">#REF!</definedName>
    <definedName name="WallTHK1">#REF!</definedName>
    <definedName name="WallTHK2">#REF!</definedName>
    <definedName name="WallTHK3">#REF!</definedName>
    <definedName name="WallTHK4">#REF!</definedName>
    <definedName name="WATER_TRe">#REF!</definedName>
    <definedName name="WATER_TRl">#REF!</definedName>
    <definedName name="WATER_TRm">#REF!</definedName>
    <definedName name="water1">#REF!</definedName>
    <definedName name="water2">#REF!</definedName>
    <definedName name="water3">#REF!</definedName>
    <definedName name="water4">#REF!</definedName>
    <definedName name="water5">#REF!</definedName>
    <definedName name="waterc">#REF!</definedName>
    <definedName name="WaySideShelter">#REF!</definedName>
    <definedName name="wb">#REF!</definedName>
    <definedName name="wbb">#REF!</definedName>
    <definedName name="we">#REF!</definedName>
    <definedName name="wee">#REF!</definedName>
    <definedName name="WEIGHT">#REF!</definedName>
    <definedName name="WGThick">#REF!</definedName>
    <definedName name="WHEEL_EXe">#REF!</definedName>
    <definedName name="WHEEL_EXl">#REF!</definedName>
    <definedName name="WHEEL_EXm">#REF!</definedName>
    <definedName name="WHEEL_EXs">#REF!</definedName>
    <definedName name="WHEX_DRl">#REF!</definedName>
    <definedName name="WIRE">#REF!</definedName>
    <definedName name="wiremesh">#REF!</definedName>
    <definedName name="WORK">#REF!</definedName>
    <definedName name="WRITE" localSheetId="3" hidden="1">{#N/A,#N/A,FALSE,"CCTV"}</definedName>
    <definedName name="WRITE" localSheetId="2" hidden="1">{#N/A,#N/A,FALSE,"CCTV"}</definedName>
    <definedName name="WRITE" localSheetId="1" hidden="1">{#N/A,#N/A,FALSE,"CCTV"}</definedName>
    <definedName name="WRITE" hidden="1">{#N/A,#N/A,FALSE,"CCTV"}</definedName>
    <definedName name="wrn.BM." localSheetId="3" hidden="1">{#N/A,#N/A,FALSE,"CCTV"}</definedName>
    <definedName name="wrn.BM." localSheetId="2" hidden="1">{#N/A,#N/A,FALSE,"CCTV"}</definedName>
    <definedName name="wrn.BM." localSheetId="1" hidden="1">{#N/A,#N/A,FALSE,"CCTV"}</definedName>
    <definedName name="wrn.BM." hidden="1">{#N/A,#N/A,FALSE,"CCTV"}</definedName>
    <definedName name="wrn.รายละเอียดราคาประเมิน." localSheetId="3" hidden="1">{#N/A,#N/A,FALSE,"Cape Seal";#N/A,#N/A,FALSE,"MEMO"}</definedName>
    <definedName name="wrn.รายละเอียดราคาประเมิน." localSheetId="2" hidden="1">{#N/A,#N/A,FALSE,"Cape Seal";#N/A,#N/A,FALSE,"MEMO"}</definedName>
    <definedName name="wrn.รายละเอียดราคาประเมิน." localSheetId="1" hidden="1">{#N/A,#N/A,FALSE,"Cape Seal";#N/A,#N/A,FALSE,"MEMO"}</definedName>
    <definedName name="wrn.รายละเอียดราคาประเมิน." hidden="1">{#N/A,#N/A,FALSE,"Cape Seal";#N/A,#N/A,FALSE,"MEMO"}</definedName>
    <definedName name="wrn.교대." localSheetId="3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T">#REF!</definedName>
    <definedName name="ww">#REF!</definedName>
    <definedName name="www">#REF!</definedName>
    <definedName name="x">#REF!</definedName>
    <definedName name="XIII">#REF!</definedName>
    <definedName name="xs">#REF!</definedName>
    <definedName name="xx">#REF!</definedName>
    <definedName name="xxx">#REF!</definedName>
    <definedName name="y">#REF!</definedName>
    <definedName name="YEAR">#REF!</definedName>
    <definedName name="yp">#REF!</definedName>
    <definedName name="yrdtytyt" localSheetId="3" hidden="1">{#N/A,#N/A,FALSE,"CCTV"}</definedName>
    <definedName name="yrdtytyt" localSheetId="2" hidden="1">{#N/A,#N/A,FALSE,"CCTV"}</definedName>
    <definedName name="yrdtytyt" localSheetId="1" hidden="1">{#N/A,#N/A,FALSE,"CCTV"}</definedName>
    <definedName name="yrdtytyt" hidden="1">{#N/A,#N/A,FALSE,"CCTV"}</definedName>
    <definedName name="ys">#REF!</definedName>
    <definedName name="yy">#REF!</definedName>
    <definedName name="Z">#REF!</definedName>
    <definedName name="ZincQ">#REF!</definedName>
    <definedName name="เข็ม1">#REF!</definedName>
    <definedName name="เข็ม2">#REF!</definedName>
    <definedName name="เข็ม3">#REF!</definedName>
    <definedName name="เข็ม4">#REF!</definedName>
    <definedName name="เข็มเอ็น1">#REF!</definedName>
    <definedName name="เข็มเอ็น2">#REF!</definedName>
    <definedName name="เข็มกลาง">#REF!</definedName>
    <definedName name="เข็มต่อตับ">#REF!</definedName>
    <definedName name="เข็มตับกลาง">#REF!</definedName>
    <definedName name="เข็มตับริม">#REF!</definedName>
    <definedName name="เข็มริม">#REF!</definedName>
    <definedName name="เข้า">#REF!</definedName>
    <definedName name="เครื่องกระเทาะ">#REF!</definedName>
    <definedName name="เจ้าของเรื่องที่ติดต่อได้">#REF!</definedName>
    <definedName name="เม">#REF!</definedName>
    <definedName name="เมย">#REF!</definedName>
    <definedName name="เสา26">#REF!</definedName>
    <definedName name="เสา35">#REF!</definedName>
    <definedName name="เสา40">#REF!</definedName>
    <definedName name="เสาเข็ม4นิ้ว">#REF!</definedName>
    <definedName name="เสาเข็ม6นิ้ว">#REF!</definedName>
    <definedName name="เสาเข็มตับกลาง">#REF!</definedName>
    <definedName name="เสาเข็มตับริม">#REF!</definedName>
    <definedName name="เสาเข็มที่เหลือ">#REF!</definedName>
    <definedName name="เสาเข็มยาว">#REF!</definedName>
    <definedName name="เสาชุด">#REF!</definedName>
    <definedName name="เสาธง">#REF!</definedName>
    <definedName name="เสาน2">#REF!</definedName>
    <definedName name="เสาน35">#REF!</definedName>
    <definedName name="เหล็ก">#REF!</definedName>
    <definedName name="เหล็กเสริม">#REF!</definedName>
    <definedName name="เหล็กเสริม1">#REF!</definedName>
    <definedName name="เหล็กเสริม2">#REF!</definedName>
    <definedName name="เหล็กเสริม3">#REF!</definedName>
    <definedName name="เหล็กเสริม4">#REF!</definedName>
    <definedName name="เหล็กเสริมฝาย">#REF!</definedName>
    <definedName name="เอกสารแนบ">#REF!</definedName>
    <definedName name="แบบเลขที่">#REF!</definedName>
    <definedName name="แผงปิดตอม่อ">#REF!</definedName>
    <definedName name="แผนที่บริเวณที่ก่อสร้างเลขที่">#REF!</definedName>
    <definedName name="แม่สูตรคูณ">#REF!</definedName>
    <definedName name="แยกจ้างเหมา">#REF!</definedName>
    <definedName name="แสง">#REF!</definedName>
    <definedName name="แสงสว่างห้องประชุม">#REF!</definedName>
    <definedName name="แหล่ง12">#REF!</definedName>
    <definedName name="แหล่งปูน">#REF!</definedName>
    <definedName name="แหล่งหินฝุ่น">#REF!</definedName>
    <definedName name="โครงการ__อาคาร_พักแพทย์_พยาบาล_เภสัชกร_และ_ทันตแพทย์">#REF!</definedName>
    <definedName name="ใช่">#REF!</definedName>
    <definedName name="ใบ" localSheetId="3" hidden="1">{"'SUMMATION'!$B$2:$I$2"}</definedName>
    <definedName name="ใบ" localSheetId="2" hidden="1">{"'SUMMATION'!$B$2:$I$2"}</definedName>
    <definedName name="ใบ" localSheetId="1" hidden="1">{"'SUMMATION'!$B$2:$I$2"}</definedName>
    <definedName name="ใบ" hidden="1">{"'SUMMATION'!$B$2:$I$2"}</definedName>
    <definedName name="ใยสังเคราะ_1">#REF!</definedName>
    <definedName name="ใยสังเคราะ_2">#REF!</definedName>
    <definedName name="ใยสังเคราะ1">#REF!</definedName>
    <definedName name="ใยสังเคราะ2">#REF!</definedName>
    <definedName name="ใยสังเคราะห์">#REF!</definedName>
    <definedName name="ใยสังเคราะห์_3">#REF!</definedName>
    <definedName name="ใยสังเคราะห์3">#REF!</definedName>
    <definedName name="ใยสังเคราะห์4">#REF!</definedName>
    <definedName name="ใยสังเคราะห์ฝาย">#REF!</definedName>
    <definedName name="ไฟฟ้า_ภายใน">#REF!</definedName>
    <definedName name="ไม่">#REF!</definedName>
    <definedName name="ไม้1.5x3">#REF!</definedName>
    <definedName name="ไม้2x6">#REF!</definedName>
    <definedName name="ไม้เนื้อแข็ง">#REF!</definedName>
    <definedName name="ไม้แบบ">#REF!</definedName>
    <definedName name="ไม้แบบ1">#REF!</definedName>
    <definedName name="ไม้แบบ2">#REF!</definedName>
    <definedName name="ไม้แบบ3">#REF!</definedName>
    <definedName name="ไม้แบบ4">#REF!</definedName>
    <definedName name="ไม้แบบฝาย">#REF!</definedName>
    <definedName name="ไม้ค้ำ6">#REF!</definedName>
    <definedName name="ไม่มี">#REF!</definedName>
    <definedName name="ไม่มีรอยต่อตามยาว">#REF!</definedName>
    <definedName name="ไม่มีรอยตามยาว">#REF!</definedName>
    <definedName name="ไม้อัด">#REF!</definedName>
    <definedName name="ก">#N/A</definedName>
    <definedName name="ก136">#REF!</definedName>
    <definedName name="ก2">#REF!</definedName>
    <definedName name="กก" localSheetId="3" hidden="1">{#N/A,#N/A,FALSE,"CCTV"}</definedName>
    <definedName name="กก" localSheetId="2" hidden="1">{#N/A,#N/A,FALSE,"CCTV"}</definedName>
    <definedName name="กก" localSheetId="1" hidden="1">{#N/A,#N/A,FALSE,"CCTV"}</definedName>
    <definedName name="กก" hidden="1">{#N/A,#N/A,FALSE,"CCTV"}</definedName>
    <definedName name="กกกกก">#REF!</definedName>
    <definedName name="กจ1">#REF!</definedName>
    <definedName name="กดเ">#REF!</definedName>
    <definedName name="กม.">#REF!</definedName>
    <definedName name="กรรม">#REF!</definedName>
    <definedName name="กรรมการ">#REF!</definedName>
    <definedName name="กรรมการ2">#REF!</definedName>
    <definedName name="กรวด">#REF!</definedName>
    <definedName name="กรวดทราย">#REF!</definedName>
    <definedName name="กรวดหยาบ">#REF!</definedName>
    <definedName name="กรวดหยาบ1">#REF!</definedName>
    <definedName name="กรวดหยาบ2">#REF!</definedName>
    <definedName name="กรวดหยาบ3">#REF!</definedName>
    <definedName name="กรวดหยาบ4">#REF!</definedName>
    <definedName name="กระดาษชานอ้อย">#REF!</definedName>
    <definedName name="กราวน์">#REF!</definedName>
    <definedName name="กรุย">#REF!</definedName>
    <definedName name="กรุยทาง">#REF!</definedName>
    <definedName name="กว้าง1">#REF!</definedName>
    <definedName name="กว้าง12">#REF!</definedName>
    <definedName name="กันต์">#REF!</definedName>
    <definedName name="ข">#N/A</definedName>
    <definedName name="ขนาดd11">#REF!</definedName>
    <definedName name="ขนาดdowel">#REF!</definedName>
    <definedName name="ขนาดเฮช1">#REF!</definedName>
    <definedName name="ขนาดเฮช11">#REF!</definedName>
    <definedName name="ขนาดเฮช2">#REF!</definedName>
    <definedName name="ขนาดเฮช22">#REF!</definedName>
    <definedName name="ขนาดบี1">#REF!</definedName>
    <definedName name="ขนาดบี11">#REF!</definedName>
    <definedName name="ขนาดป">#REF!</definedName>
    <definedName name="ขนาดป11">#REF!</definedName>
    <definedName name="ขนาดวี1">#REF!</definedName>
    <definedName name="ขนาดวี11">#REF!</definedName>
    <definedName name="ขนาดวี2">#REF!</definedName>
    <definedName name="ขนาดวี22">#REF!</definedName>
    <definedName name="ขนาดวี3">#REF!</definedName>
    <definedName name="ขนาดวี33">#REF!</definedName>
    <definedName name="ขนาดหลัง">#REF!</definedName>
    <definedName name="ขนาดหลัง11">#REF!</definedName>
    <definedName name="ขาว">#REF!</definedName>
    <definedName name="ขุด1">#REF!</definedName>
    <definedName name="ขุด2">#REF!</definedName>
    <definedName name="ขุด3">#REF!</definedName>
    <definedName name="ขุด4">#REF!</definedName>
    <definedName name="ขุดแรงคน">#REF!</definedName>
    <definedName name="ขุดฝาย">#REF!</definedName>
    <definedName name="ค">#REF!</definedName>
    <definedName name="ค2">#REF!</definedName>
    <definedName name="ค222">#REF!</definedName>
    <definedName name="ค3">#REF!</definedName>
    <definedName name="คร.">#REF!</definedName>
    <definedName name="คอนกรีต">#REF!</definedName>
    <definedName name="คอนกรีต1">#REF!</definedName>
    <definedName name="คอนกรีต2">#REF!</definedName>
    <definedName name="คอนกรีต210">#REF!</definedName>
    <definedName name="คอนกรีต240">#REF!</definedName>
    <definedName name="คอนกรีต240สะพาน">#REF!</definedName>
    <definedName name="คอนกรีต280">#REF!</definedName>
    <definedName name="คอนกรีต3">#REF!</definedName>
    <definedName name="คอนกรีต320">#REF!</definedName>
    <definedName name="คอนกรีต325">#REF!</definedName>
    <definedName name="คอนกรีต4">#REF!</definedName>
    <definedName name="คอนกรีตถนน">#REF!</definedName>
    <definedName name="คอนกรีตฝาย">#REF!</definedName>
    <definedName name="คอนกรีตสะพาน">#REF!</definedName>
    <definedName name="คอนกรีตหยาบ">#REF!</definedName>
    <definedName name="คอนกรีตหยาบ1">#REF!</definedName>
    <definedName name="คอนกรีตหยาบ2">#REF!</definedName>
    <definedName name="คอนกรีตหยาบ3">#REF!</definedName>
    <definedName name="คอนกรีตหยาบ4">#REF!</definedName>
    <definedName name="คอนกรีตหยาบฝาย">#REF!</definedName>
    <definedName name="คัดเลือก">#REF!</definedName>
    <definedName name="ค่า" localSheetId="3">s-#REF!</definedName>
    <definedName name="ค่า" localSheetId="2">s-#REF!</definedName>
    <definedName name="ค่า" localSheetId="1">s-#REF!</definedName>
    <definedName name="ค่า">s-#REF!</definedName>
    <definedName name="ค่าBenching">#REF!</definedName>
    <definedName name="ค่าCurb">#REF!</definedName>
    <definedName name="ค่าเกลี่ยบดอัดทางเดิม">#REF!</definedName>
    <definedName name="ค่าเท">#REF!</definedName>
    <definedName name="ค่าแรง">#REF!</definedName>
    <definedName name="ค่าแรง2">#REF!</definedName>
    <definedName name="ค่าแรงเหล็ก">#REF!</definedName>
    <definedName name="ค่าแรงเหล็กเสริม">#REF!</definedName>
    <definedName name="ค่าแรงแบบ">#REF!</definedName>
    <definedName name="ค่าแรงแบบโครงสร้าง">#REF!</definedName>
    <definedName name="ค่าแรงแบบถนน">#REF!</definedName>
    <definedName name="ค่าแรงไม้แบบ">#REF!</definedName>
    <definedName name="ค่าแรงคนงาน">#REF!</definedName>
    <definedName name="ค่าแรงคอนกรีต">#REF!</definedName>
    <definedName name="ค่าแรงคอนกรีตสะพาน">#REF!</definedName>
    <definedName name="ค่าแรงงานดินขุด">#REF!</definedName>
    <definedName name="ค่าแรงงานทาสี">#REF!</definedName>
    <definedName name="ค่าแรงลด">#REF!</definedName>
    <definedName name="ค่าแรงลด1">#REF!</definedName>
    <definedName name="ค่าไม้แบบBox">#REF!</definedName>
    <definedName name="ค่ากรุยทาง">#REF!</definedName>
    <definedName name="ค่าขนส่งL100x100x6">#REF!</definedName>
    <definedName name="ค่าขนส่งL50x50x4">#REF!</definedName>
    <definedName name="ค่าขนส่งL50x50x6">#REF!</definedName>
    <definedName name="ค่าขนส่งSteelSleeve1\8">#REF!</definedName>
    <definedName name="ค่าขนส่งเหล็ก">#REF!</definedName>
    <definedName name="ค่าขนส่งเหล็กแผ่น1\8x10">#REF!</definedName>
    <definedName name="ค่าขนส่งเหล็กแผ่น12x10">#REF!</definedName>
    <definedName name="ค่าขนส่งเหล็กแผ่น12x7.5">#REF!</definedName>
    <definedName name="ค่าขนส่งเหล็กแผ่น9x10">#REF!</definedName>
    <definedName name="ค่าขนส่งเหล็กแผ่น9x7.5">#REF!</definedName>
    <definedName name="ค่าขนส่งดิน">#REF!</definedName>
    <definedName name="ค่าขนส่งทราย">#REF!</definedName>
    <definedName name="ค่าขนส่งท่อและวัสดุอื่นๆ">#REF!</definedName>
    <definedName name="ค่าขนส่งบริเวณสถานที่ก่อสร้าง_ตัน">#REF!</definedName>
    <definedName name="ค่าขนส่งปูน">#REF!</definedName>
    <definedName name="ค่าขนส่งปูนผง">#REF!</definedName>
    <definedName name="ค่าขนส่งยางมะตอย">#REF!</definedName>
    <definedName name="ค่าขนส่งวัสดุสิบล้อ">#REF!</definedName>
    <definedName name="ค่าขนส่งวัสดุสิบล้อลากพ่วง">#REF!</definedName>
    <definedName name="ค่าขนส่งส่วนกลาง_ตัน">#REF!</definedName>
    <definedName name="ค่าขนส่งหิน">#REF!</definedName>
    <definedName name="ค่าขุดดิน">#REF!</definedName>
    <definedName name="ค่างานACบนPC">#REF!</definedName>
    <definedName name="ค่างานACบนTack">#REF!</definedName>
    <definedName name="ค่างานCapeSeal">#REF!</definedName>
    <definedName name="ค่างานChip">#REF!</definedName>
    <definedName name="ค่างานPrimeCoat">#REF!</definedName>
    <definedName name="ค่างานTack">#REF!</definedName>
    <definedName name="ค่างานดินตัด">#REF!</definedName>
    <definedName name="ค่างานดินถมขนส่ง">#REF!</definedName>
    <definedName name="ค่างานดินถมจากดินตัด">#REF!</definedName>
    <definedName name="ค่างานตัดหินแข็ง">#REF!</definedName>
    <definedName name="ค่างานตัดหินผุ">#REF!</definedName>
    <definedName name="ค่างานพื้นทางหินคลุก">#REF!</definedName>
    <definedName name="ค่างานรองพื้นทางลูกรัง">#REF!</definedName>
    <definedName name="ค่าจ้าง">#REF!</definedName>
    <definedName name="ค่าตอก">#REF!</definedName>
    <definedName name="ค่าตอกเสาเข็ม">#REF!</definedName>
    <definedName name="ค่าติดตั้งboxgirder">#REF!</definedName>
    <definedName name="ค่าติดตั้งPlankgirder">#REF!</definedName>
    <definedName name="ค่าทุบคอนกรีต">#REF!</definedName>
    <definedName name="ค่าผูก">#REF!</definedName>
    <definedName name="ค่ารางHillside">#REF!</definedName>
    <definedName name="ค่ารางชุมชน">#REF!</definedName>
    <definedName name="ค่ารางทชจ">#REF!</definedName>
    <definedName name="ค่ารางบนลาดดินตัด">#REF!</definedName>
    <definedName name="ค่ารางวี30">#REF!</definedName>
    <definedName name="ค่าลวด">#REF!</definedName>
    <definedName name="ค่าวัสดุคัดเลือก">#REF!</definedName>
    <definedName name="ค่าสกัด">#REF!</definedName>
    <definedName name="ค้ำยัน4">#REF!</definedName>
    <definedName name="ค้ำยัน6">#REF!</definedName>
    <definedName name="ฆ์">#REF!</definedName>
    <definedName name="งวด10">#REF!</definedName>
    <definedName name="งวด11">#REF!</definedName>
    <definedName name="งวด12">#REF!</definedName>
    <definedName name="งวด13">#REF!</definedName>
    <definedName name="งวด14">#REF!</definedName>
    <definedName name="งวด15">#REF!</definedName>
    <definedName name="งวด16">#REF!</definedName>
    <definedName name="งวด17">#REF!</definedName>
    <definedName name="งวด18">#REF!</definedName>
    <definedName name="งวด19">#REF!</definedName>
    <definedName name="งวด2">#REF!</definedName>
    <definedName name="งวด20">#REF!</definedName>
    <definedName name="งวด21">#REF!</definedName>
    <definedName name="งวด22">#REF!</definedName>
    <definedName name="งวด23">#REF!</definedName>
    <definedName name="งวด24">#REF!</definedName>
    <definedName name="งวด25">#REF!</definedName>
    <definedName name="งวด26">#REF!</definedName>
    <definedName name="งวด27">#REF!</definedName>
    <definedName name="งวด28">#REF!</definedName>
    <definedName name="งวด29">#REF!</definedName>
    <definedName name="งวด3">#REF!</definedName>
    <definedName name="งวด30">#REF!</definedName>
    <definedName name="งวด31">#REF!</definedName>
    <definedName name="งวด32">#REF!</definedName>
    <definedName name="งวด33">#REF!</definedName>
    <definedName name="งวด34">#REF!</definedName>
    <definedName name="งวด35">#REF!</definedName>
    <definedName name="งวด36">#REF!</definedName>
    <definedName name="งวด37">#REF!</definedName>
    <definedName name="งวด38">#REF!</definedName>
    <definedName name="งวด39">#REF!</definedName>
    <definedName name="งวด4">#REF!</definedName>
    <definedName name="งวด40">#REF!</definedName>
    <definedName name="งวด41">#REF!</definedName>
    <definedName name="งวด42">#REF!</definedName>
    <definedName name="งวด43">#REF!</definedName>
    <definedName name="งวด44">#REF!</definedName>
    <definedName name="งวด45">#REF!</definedName>
    <definedName name="งวด46">#REF!</definedName>
    <definedName name="งวด47">#REF!</definedName>
    <definedName name="งวด48">#REF!</definedName>
    <definedName name="งวด49">#REF!</definedName>
    <definedName name="งวด5">#REF!</definedName>
    <definedName name="งวด50">#REF!</definedName>
    <definedName name="งวด51">#REF!</definedName>
    <definedName name="งวด6">#REF!</definedName>
    <definedName name="งวด7">#REF!</definedName>
    <definedName name="งวด8">#REF!</definedName>
    <definedName name="งวด9">#REF!</definedName>
    <definedName name="งวดงาน">#REF!</definedName>
    <definedName name="งวดงาน2">#REF!</definedName>
    <definedName name="งาน">#REF!</definedName>
    <definedName name="งานไฟฟ้า">#REF!</definedName>
    <definedName name="งานทั่วไป">#REF!</definedName>
    <definedName name="งานบัวเชิงผนัง">#REF!</definedName>
    <definedName name="งานประตูหน้าต่าง">#REF!</definedName>
    <definedName name="งานผนัง">#REF!</definedName>
    <definedName name="งานฝ้าเพดาน">#REF!</definedName>
    <definedName name="งานพื้น">#REF!</definedName>
    <definedName name="งานระบายน้ำ">#REF!</definedName>
    <definedName name="งานสุขภัณฑ์">#REF!</definedName>
    <definedName name="งานหลังคา">#REF!</definedName>
    <definedName name="จัดซื้อ">#REF!</definedName>
    <definedName name="จัดสร้าง">#REF!</definedName>
    <definedName name="จำนวนd11">#REF!</definedName>
    <definedName name="จำนวนdowel">#REF!</definedName>
    <definedName name="จำนวนเฮช1">#REF!</definedName>
    <definedName name="จำนวนเฮช11">#REF!</definedName>
    <definedName name="จำนวนเฮช2">#REF!</definedName>
    <definedName name="จำนวนเฮช22">#REF!</definedName>
    <definedName name="จำนวนบี1">#REF!</definedName>
    <definedName name="จำนวนบี11">#REF!</definedName>
    <definedName name="จำนวนป">#REF!</definedName>
    <definedName name="จำนวนป11">#REF!</definedName>
    <definedName name="จำนวนวี1">#REF!</definedName>
    <definedName name="จำนวนวี11">#REF!</definedName>
    <definedName name="จำนวนวี2">#REF!</definedName>
    <definedName name="จำนวนวี22">#REF!</definedName>
    <definedName name="จำนวนวี3">#REF!</definedName>
    <definedName name="จำนวนวี33">#REF!</definedName>
    <definedName name="จำนวนหลัง">#REF!</definedName>
    <definedName name="จำนวนหลัง11">#REF!</definedName>
    <definedName name="ช่อง">#REF!</definedName>
    <definedName name="ชื่องาน">#REF!</definedName>
    <definedName name="ด">#REF!</definedName>
    <definedName name="ด3">#REF!</definedName>
    <definedName name="ด31">#REF!</definedName>
    <definedName name="ดเ">#REF!</definedName>
    <definedName name="ดกด">#REF!</definedName>
    <definedName name="ดกดก">#REF!</definedName>
    <definedName name="ดด">#REF!</definedName>
    <definedName name="ดา">#REF!</definedName>
    <definedName name="ดำเ">#REF!</definedName>
    <definedName name="ดินตัด">#REF!</definedName>
    <definedName name="ดินถม">#REF!</definedName>
    <definedName name="ดินถม1">#REF!</definedName>
    <definedName name="ดินถม2">#REF!</definedName>
    <definedName name="ดินถมแรงคน">#REF!</definedName>
    <definedName name="ดินถมขุดลอก">#REF!</definedName>
    <definedName name="ดินถมขุดลอก1">#REF!</definedName>
    <definedName name="ต1">#REF!</definedName>
    <definedName name="ต1_60">#REF!</definedName>
    <definedName name="ต1_ต46">#REF!</definedName>
    <definedName name="ต1ต76">#REF!</definedName>
    <definedName name="ต47_ต48">#REF!</definedName>
    <definedName name="ต49">#REF!</definedName>
    <definedName name="ต50">#REF!</definedName>
    <definedName name="ต51">#REF!</definedName>
    <definedName name="ต52">#REF!</definedName>
    <definedName name="ต550">#REF!</definedName>
    <definedName name="ต61">#REF!</definedName>
    <definedName name="ต62">#REF!</definedName>
    <definedName name="ต63">#REF!</definedName>
    <definedName name="ต64">#REF!</definedName>
    <definedName name="ต65">#REF!</definedName>
    <definedName name="ต69">#REF!</definedName>
    <definedName name="ต71">#REF!</definedName>
    <definedName name="ต72">#REF!</definedName>
    <definedName name="ต74">#REF!</definedName>
    <definedName name="ต75">#REF!</definedName>
    <definedName name="ต76">#REF!</definedName>
    <definedName name="ต77">#REF!</definedName>
    <definedName name="ต78">#REF!</definedName>
    <definedName name="ต้นทุนแบบ">#REF!</definedName>
    <definedName name="ตอม่อ11_10_20">#REF!</definedName>
    <definedName name="ตอม่อ11_20_20">#REF!</definedName>
    <definedName name="ตอม่อ9_10_10">#REF!</definedName>
    <definedName name="ตอม่อริม11">#REF!</definedName>
    <definedName name="ตอม่อริม9">#REF!</definedName>
    <definedName name="ตะปู">#REF!</definedName>
    <definedName name="ตับกลาง">#REF!</definedName>
    <definedName name="ตับริม">#REF!</definedName>
    <definedName name="ตัวเลข">#REF!</definedName>
    <definedName name="ตาราง">#REF!</definedName>
    <definedName name="ตาราง10">#REF!</definedName>
    <definedName name="ตาราง11">#REF!</definedName>
    <definedName name="ตาราง12">#REF!</definedName>
    <definedName name="ตาราง13">#REF!</definedName>
    <definedName name="ตาราง14">#REF!</definedName>
    <definedName name="ตาราง15">#REF!</definedName>
    <definedName name="ตาราง16">#REF!</definedName>
    <definedName name="ตาราง17">#REF!</definedName>
    <definedName name="ตาราง2">#REF!</definedName>
    <definedName name="ตาราง3">#REF!</definedName>
    <definedName name="ตาราง4">#REF!</definedName>
    <definedName name="ตาราง5">#REF!</definedName>
    <definedName name="ตาราง6">#REF!</definedName>
    <definedName name="ตาราง7">#REF!</definedName>
    <definedName name="ตาราง8">#REF!</definedName>
    <definedName name="ตาราง9">#REF!</definedName>
    <definedName name="ตารางขนส่ง">#REF!</definedName>
    <definedName name="ตารางค่าดำเนินการ">#REF!</definedName>
    <definedName name="ติดตั้งป้ายจราจร">#REF!</definedName>
    <definedName name="ถม1">#REF!</definedName>
    <definedName name="ถม2">#REF!</definedName>
    <definedName name="ถม3">#REF!</definedName>
    <definedName name="ถม4">#REF!</definedName>
    <definedName name="ถมฝาย">#REF!</definedName>
    <definedName name="ทดสอบ">"Option Button 4,Option Button 3,Option Button 2"</definedName>
    <definedName name="ทรายถม">#REF!</definedName>
    <definedName name="ทรายถมที่แหล่ง">#REF!</definedName>
    <definedName name="ทรายผสม">#REF!</definedName>
    <definedName name="ทรายหยาบ">#REF!</definedName>
    <definedName name="ทรายหยาบ1">#REF!</definedName>
    <definedName name="ทรายหยาบ2">#REF!</definedName>
    <definedName name="ทรายหยาบ3">#REF!</definedName>
    <definedName name="ทรายหยาบ4">#REF!</definedName>
    <definedName name="ทรายหยาบถนน">#REF!</definedName>
    <definedName name="ทรายหยาบที่แหล่ง">#REF!</definedName>
    <definedName name="ทรายหยาบหน้างาน">#REF!</definedName>
    <definedName name="ท่อ">#REF!</definedName>
    <definedName name="ท่อ100">#REF!</definedName>
    <definedName name="ท่อ12">#REF!</definedName>
    <definedName name="ท่อ120">#REF!</definedName>
    <definedName name="ท่อ150">#REF!</definedName>
    <definedName name="ท่อ25">#REF!</definedName>
    <definedName name="ท่อ40">#REF!</definedName>
    <definedName name="ท่อ60">#REF!</definedName>
    <definedName name="ท่อ80">#REF!</definedName>
    <definedName name="ท่อยาง">#REF!</definedName>
    <definedName name="ทาง">#REF!</definedName>
    <definedName name="น">#REF!</definedName>
    <definedName name="น_1">#REF!</definedName>
    <definedName name="น_2">#REF!</definedName>
    <definedName name="น_3">#REF!</definedName>
    <definedName name="น_4">#REF!</definedName>
    <definedName name="น_5">#REF!</definedName>
    <definedName name="น1">#REF!</definedName>
    <definedName name="น1น2_1">#REF!</definedName>
    <definedName name="น1น2_2">#REF!</definedName>
    <definedName name="น1น2_3">#REF!</definedName>
    <definedName name="น2">#REF!</definedName>
    <definedName name="น3">#REF!</definedName>
    <definedName name="น4">#REF!</definedName>
    <definedName name="น5">#REF!</definedName>
    <definedName name="น๊อต">#REF!</definedName>
    <definedName name="น้ำมันทาแบบ">#REF!</definedName>
    <definedName name="บ_ต">#REF!</definedName>
    <definedName name="บ1">#REF!</definedName>
    <definedName name="บ2">#REF!</definedName>
    <definedName name="บ3_36">#REF!</definedName>
    <definedName name="บ3_บ36">#REF!</definedName>
    <definedName name="บบบ">#REF!</definedName>
    <definedName name="บันไดลิง1">#REF!</definedName>
    <definedName name="บันไดลิง2">#REF!</definedName>
    <definedName name="บันไดลิง3">#REF!</definedName>
    <definedName name="บันไดลิง4">#REF!</definedName>
    <definedName name="ป">#REF!</definedName>
    <definedName name="ป.">#REF!</definedName>
    <definedName name="ป.ใน">#REF!</definedName>
    <definedName name="ป6">#REF!</definedName>
    <definedName name="ปก">#REF!</definedName>
    <definedName name="ปก32" localSheetId="3" hidden="1">{"'SUMMATION'!$B$2:$I$2"}</definedName>
    <definedName name="ปก32" localSheetId="2" hidden="1">{"'SUMMATION'!$B$2:$I$2"}</definedName>
    <definedName name="ปก32" localSheetId="1" hidden="1">{"'SUMMATION'!$B$2:$I$2"}</definedName>
    <definedName name="ปก32" hidden="1">{"'SUMMATION'!$B$2:$I$2"}</definedName>
    <definedName name="ปน2">#REF!</definedName>
    <definedName name="ปปป">#REF!</definedName>
    <definedName name="ปร.4">#REF!</definedName>
    <definedName name="ปร.4.4">#REF!</definedName>
    <definedName name="ปร.5">#REF!</definedName>
    <definedName name="ปร.5.1">#REF!</definedName>
    <definedName name="ปร6">#REF!</definedName>
    <definedName name="ประธานการจ้าง">#REF!</definedName>
    <definedName name="ประธานราคากลาง">#REF!</definedName>
    <definedName name="ปรับ">#REF!</definedName>
    <definedName name="ป้อมยาม">#REF!</definedName>
    <definedName name="ปากท่อ1_100">#REF!</definedName>
    <definedName name="ปากท่อ1_120">#REF!</definedName>
    <definedName name="ปากท่อ1_60">#REF!</definedName>
    <definedName name="ปากท่อ1_80">#REF!</definedName>
    <definedName name="ปากท่อ2_100">#REF!</definedName>
    <definedName name="ปากท่อ2_120">#REF!</definedName>
    <definedName name="ปากท่อ2_60">#REF!</definedName>
    <definedName name="ปากท่อ2_80">#REF!</definedName>
    <definedName name="ปากท่อ3_100">#REF!</definedName>
    <definedName name="ปากท่อ3_120">#REF!</definedName>
    <definedName name="ปากท่อ3_60">#REF!</definedName>
    <definedName name="ปากท่อ3_80">#REF!</definedName>
    <definedName name="ป้ายใหม่">#REF!</definedName>
    <definedName name="ป้ายก">#REF!</definedName>
    <definedName name="ปีก1">#REF!</definedName>
    <definedName name="ปีก2">#REF!</definedName>
    <definedName name="ปูน">#REF!</definedName>
    <definedName name="ปูนทราย">#REF!</definedName>
    <definedName name="ปูนยาแนว">#REF!</definedName>
    <definedName name="ปูนหน้างาน">#REF!</definedName>
    <definedName name="ผนัง1">#REF!</definedName>
    <definedName name="ผนัง12">#REF!</definedName>
    <definedName name="ผรม">#REF!</definedName>
    <definedName name="ผลงานแต่ละสัปดาห์">#REF!</definedName>
    <definedName name="ผลงานสะสม">#REF!</definedName>
    <definedName name="ผูกเหล็ก">#REF!</definedName>
    <definedName name="ผู้ควบคุมงาน">#REF!</definedName>
    <definedName name="ผู้ตรวจการจ้าง">#REF!</definedName>
    <definedName name="ฝนตกชุก">#REF!</definedName>
    <definedName name="ฝนตกปกติ">#REF!</definedName>
    <definedName name="พะ">#REF!</definedName>
    <definedName name="พ้ะพั้">#REF!</definedName>
    <definedName name="พัมนาเมืองอัมพวา">#REF!</definedName>
    <definedName name="พื้น1">#REF!</definedName>
    <definedName name="พื้น10ม.">#REF!</definedName>
    <definedName name="พื้น12">#REF!</definedName>
    <definedName name="พื้น12ม.">#REF!</definedName>
    <definedName name="พื้น5ม.">#REF!</definedName>
    <definedName name="พื้น6ม.">#REF!</definedName>
    <definedName name="พื้น7ม.">#REF!</definedName>
    <definedName name="พื้น8ม.">#REF!</definedName>
    <definedName name="พื้น9ม.">#REF!</definedName>
    <definedName name="พื้นทาง">#REF!</definedName>
    <definedName name="พื้นที่widening">#REF!</definedName>
    <definedName name="พื้นที่ทางเชื่อม">#REF!</definedName>
    <definedName name="พื้นสะพาน11_10">#REF!</definedName>
    <definedName name="พื้นสะพาน11_20">#REF!</definedName>
    <definedName name="พื้นสะพาน9">#REF!</definedName>
    <definedName name="พื้นสะพาน9_10">#REF!</definedName>
    <definedName name="ฟ700">#REF!</definedName>
    <definedName name="ฟฟ">#REF!</definedName>
    <definedName name="ฟฟฟ">#REF!</definedName>
    <definedName name="ฟา">#REF!</definedName>
    <definedName name="ฟๅ">#REF!</definedName>
    <definedName name="ภาพและเสียง">#REF!</definedName>
    <definedName name="ภายใน">#REF!</definedName>
    <definedName name="ภูมิอากาศ">#REF!</definedName>
    <definedName name="ม.ค.54">#REF!</definedName>
    <definedName name="มอนต่า">#REF!</definedName>
    <definedName name="มาโคร72">#REF!</definedName>
    <definedName name="ยท2544">#REF!</definedName>
    <definedName name="ยนแ">#REF!</definedName>
    <definedName name="ยางมะตอย">#REF!</definedName>
    <definedName name="ยาว1">#REF!</definedName>
    <definedName name="ยาว12">#REF!</definedName>
    <definedName name="ยำยำ">#REF!</definedName>
    <definedName name="รชยะเวลาก่อสร้าง">#REF!</definedName>
    <definedName name="รถตีเส้น">#REF!</definedName>
    <definedName name="รถบริการ">#REF!</definedName>
    <definedName name="รร">#REF!</definedName>
    <definedName name="รวม1">#REF!</definedName>
    <definedName name="รวม1.1.1">#REF!</definedName>
    <definedName name="รวม1.1.2">#REF!</definedName>
    <definedName name="รวม1.1.3">#REF!</definedName>
    <definedName name="รวม1.1.4">#REF!</definedName>
    <definedName name="รวม1.1.5">#REF!</definedName>
    <definedName name="รวม1.1.6">#REF!</definedName>
    <definedName name="รวม1.1.7">#REF!</definedName>
    <definedName name="รวม1.1.8">#REF!</definedName>
    <definedName name="รวม1.1.9">#REF!</definedName>
    <definedName name="รวม2">#REF!</definedName>
    <definedName name="รวม2.1">#REF!</definedName>
    <definedName name="รวม2.1.1">#REF!</definedName>
    <definedName name="รวม2.1.2">#REF!</definedName>
    <definedName name="รวม2.1.3">#REF!</definedName>
    <definedName name="รวม2.1.4">#REF!</definedName>
    <definedName name="รวม2.1.5">#REF!</definedName>
    <definedName name="รวม2.2">#REF!</definedName>
    <definedName name="รวม2.2.1">#REF!</definedName>
    <definedName name="รวม2.2.2">#REF!</definedName>
    <definedName name="รวม2.2.3">#REF!</definedName>
    <definedName name="รวม2.2.4">#REF!</definedName>
    <definedName name="รวม2.2.5">#REF!</definedName>
    <definedName name="รวม2.3">#REF!</definedName>
    <definedName name="รวม2.3.1">#REF!</definedName>
    <definedName name="รวม2.3.2">#REF!</definedName>
    <definedName name="รวม2.3.3">#REF!</definedName>
    <definedName name="รวม2.3.4">#REF!</definedName>
    <definedName name="รวม2.3.5">#REF!</definedName>
    <definedName name="รวม3">#REF!</definedName>
    <definedName name="รวม4">#REF!</definedName>
    <definedName name="รวม5">#REF!</definedName>
    <definedName name="รวม6">#REF!</definedName>
    <definedName name="รวมเงิน">#REF!</definedName>
    <definedName name="รวมดำเนินการเอง">#REF!</definedName>
    <definedName name="รวมต้นทุน">#REF!</definedName>
    <definedName name="รวมถนน">#REF!</definedName>
    <definedName name="รวมศาลา">#REF!</definedName>
    <definedName name="รองพื้น1">#REF!</definedName>
    <definedName name="รองพื้น2">#REF!</definedName>
    <definedName name="รองพื้น3">#REF!</definedName>
    <definedName name="รองพื้น4">#REF!</definedName>
    <definedName name="รองพื้นทาง">#REF!</definedName>
    <definedName name="รองพื้นฝาย">#REF!</definedName>
    <definedName name="รอยต่อตามยาว">#REF!</definedName>
    <definedName name="รอยต่อหดตัว">#REF!</definedName>
    <definedName name="ระยะเหล็กเส้น">#REF!</definedName>
    <definedName name="ระยะแอสฟัลท์">#REF!</definedName>
    <definedName name="ระยะดินตัด">#REF!</definedName>
    <definedName name="ระยะดินถม">#REF!</definedName>
    <definedName name="ระยะทรายถม">#REF!</definedName>
    <definedName name="ระยะทรายหยาบ">#REF!</definedName>
    <definedName name="ระยะทาง">#REF!</definedName>
    <definedName name="ระยะทางขนส่งปูนซีเมนต์">#REF!</definedName>
    <definedName name="ระยะปูนต์">#REF!</definedName>
    <definedName name="ระยะลูกรัง">#REF!</definedName>
    <definedName name="ระยะวัสดุคัดเลือก">#REF!</definedName>
    <definedName name="ระยะหิน12">#REF!</definedName>
    <definedName name="ระยะหินคลุก">#REF!</definedName>
    <definedName name="ระยะหินผสม">#REF!</definedName>
    <definedName name="ราคาเสาGuardRail">#REF!</definedName>
    <definedName name="ราคาเหล็กเส้น">#REF!</definedName>
    <definedName name="ราคาแผ่นGuardRailต่อเมตร">#REF!</definedName>
    <definedName name="ราคาแผ่นปลายGuardRail">#REF!</definedName>
    <definedName name="ราคาแอสฟัลท์">#REF!</definedName>
    <definedName name="ราคาไม้เนื้อแข็ง">#REF!</definedName>
    <definedName name="ราคาไม้แบบต้นทุน">#REF!</definedName>
    <definedName name="ราคากลางสว่างแดนดิน">#REF!</definedName>
    <definedName name="ราคาดินตัด">#REF!</definedName>
    <definedName name="ราคาดินถม">#REF!</definedName>
    <definedName name="ราคาต่อหน่วย">#REF!</definedName>
    <definedName name="ราคาต่อหน่วยน็อต">#REF!</definedName>
    <definedName name="ราคาต่อหน่วยสตัด">#REF!</definedName>
    <definedName name="ราคาตะปู">#REF!</definedName>
    <definedName name="ราคาทรายถม">#REF!</definedName>
    <definedName name="ราคาทรายหยาบ">#REF!</definedName>
    <definedName name="ราคาน็อตGRยาว">#REF!</definedName>
    <definedName name="ราคาน็อตGRสั้น">#REF!</definedName>
    <definedName name="ราคาน็อตตัวละ">#REF!</definedName>
    <definedName name="ราคาปูนtype1ที่แหล่ง">#REF!</definedName>
    <definedName name="ราคาปูนต์">#REF!</definedName>
    <definedName name="ราคาลูกรัง">#REF!</definedName>
    <definedName name="ราคาวัสดุคัดเลือก">#REF!</definedName>
    <definedName name="ราคาสีเทอร์โม">#REF!</definedName>
    <definedName name="ราคาสีน้ำมัน">#REF!</definedName>
    <definedName name="ราคาสีสะท้อนแสง">#REF!</definedName>
    <definedName name="ราคาหิน12">#REF!</definedName>
    <definedName name="ราคาหินคลุก">#REF!</definedName>
    <definedName name="ราคาหินผสม">#REF!</definedName>
    <definedName name="รางฝาเหล็ก">#REF!</definedName>
    <definedName name="รายการแก้ไข">#REF!</definedName>
    <definedName name="รายการงวด">#REF!</definedName>
    <definedName name="รายการงวด2">#REF!</definedName>
    <definedName name="รายละเอียดการคำนวณค่างานต้นทุน">#REF!</definedName>
    <definedName name="รายละเอียดงาน">#REF!</definedName>
    <definedName name="ราวกันตก1">#REF!</definedName>
    <definedName name="ราวกันตก2">#REF!</definedName>
    <definedName name="ราวกันตก3">#REF!</definedName>
    <definedName name="ราวกันตก4">#REF!</definedName>
    <definedName name="ราวกันตก5">#REF!</definedName>
    <definedName name="รีรีร">#REF!</definedName>
    <definedName name="ลบ.ม.">#REF!</definedName>
    <definedName name="ลวด">#REF!</definedName>
    <definedName name="ลอก1">#REF!</definedName>
    <definedName name="ลอก2">#REF!</definedName>
    <definedName name="ลูกรัง">#REF!</definedName>
    <definedName name="ลูกรัง1">#REF!</definedName>
    <definedName name="ลูกรัง2">#REF!</definedName>
    <definedName name="ลูกรัง3">#REF!</definedName>
    <definedName name="ลูกรัง4">#REF!</definedName>
    <definedName name="ลูกรังฝาย">#REF!</definedName>
    <definedName name="วงเงินไม่เกิน">#REF!</definedName>
    <definedName name="วววววววว">#REF!</definedName>
    <definedName name="ววววววววว">#REF!</definedName>
    <definedName name="ศาลปกครอง">#REF!</definedName>
    <definedName name="ส">#REF!</definedName>
    <definedName name="ส1">#REF!</definedName>
    <definedName name="ส2">#REF!</definedName>
    <definedName name="ส3">#REF!</definedName>
    <definedName name="ส4">#REF!</definedName>
    <definedName name="สถานที่">#REF!</definedName>
    <definedName name="สรุปboxR">#REF!</definedName>
    <definedName name="สรุปงานอาคาร">#REF!</definedName>
    <definedName name="สรุปถนนL">#REF!</definedName>
    <definedName name="สรุปถนนR">#REF!</definedName>
    <definedName name="สรุปสะพานL">#REF!</definedName>
    <definedName name="สรุปสะพานR">#REF!</definedName>
    <definedName name="สว่าง">#REF!</definedName>
    <definedName name="สะพาน">#REF!</definedName>
    <definedName name="สะพาน1L">#REF!</definedName>
    <definedName name="สะพาน2">#REF!</definedName>
    <definedName name="สะพาน2L">#REF!</definedName>
    <definedName name="สะพาน3L">#REF!</definedName>
    <definedName name="สะพาน4L">#REF!</definedName>
    <definedName name="สะพาน5L">#REF!</definedName>
    <definedName name="สะพาน5R">#REF!</definedName>
    <definedName name="สะพานท่าอู่">#REF!</definedName>
    <definedName name="สังเคราะห์3">#REF!</definedName>
    <definedName name="สัปดาห์">#REF!</definedName>
    <definedName name="สำหรับงาน">#REF!</definedName>
    <definedName name="สี">#REF!</definedName>
    <definedName name="สีกันสนิม">#REF!</definedName>
    <definedName name="สีน้ำมันขาว">#REF!</definedName>
    <definedName name="สีสะพาน">#REF!</definedName>
    <definedName name="สูง1">#REF!</definedName>
    <definedName name="สูง12">#REF!</definedName>
    <definedName name="สูงเฮช1">#REF!</definedName>
    <definedName name="สูงเฮช12">#REF!</definedName>
    <definedName name="สูบน้ำ">#REF!</definedName>
    <definedName name="หญ้า">#REF!</definedName>
    <definedName name="หญ้า1">#REF!</definedName>
    <definedName name="หญ้า2">#REF!</definedName>
    <definedName name="หญ้า3">#REF!</definedName>
    <definedName name="หญ้า4">#REF!</definedName>
    <definedName name="หญ้าฝาย">#REF!</definedName>
    <definedName name="หยาบ">#REF!</definedName>
    <definedName name="หลัก">#REF!</definedName>
    <definedName name="หห">#REF!</definedName>
    <definedName name="หหห" localSheetId="3" hidden="1">{#N/A,#N/A,FALSE,"CCTV"}</definedName>
    <definedName name="หหห" localSheetId="2" hidden="1">{#N/A,#N/A,FALSE,"CCTV"}</definedName>
    <definedName name="หหห" localSheetId="1" hidden="1">{#N/A,#N/A,FALSE,"CCTV"}</definedName>
    <definedName name="หหห" hidden="1">{#N/A,#N/A,FALSE,"CCTV"}</definedName>
    <definedName name="หหาหหา" hidden="1">#REF!</definedName>
    <definedName name="หัวกระเทาะ">#REF!</definedName>
    <definedName name="หิน12">#REF!</definedName>
    <definedName name="หิน2">#REF!</definedName>
    <definedName name="หิน2_1">#REF!</definedName>
    <definedName name="หิน2_2">#REF!</definedName>
    <definedName name="หิน2_2_2">#REF!</definedName>
    <definedName name="หิน2_3">#REF!</definedName>
    <definedName name="หิน2_4">#REF!</definedName>
    <definedName name="หิน2_ตั้ง">#REF!</definedName>
    <definedName name="หิน2_ปีก">#REF!</definedName>
    <definedName name="หิน2๘3">#REF!</definedName>
    <definedName name="หิน2๘4">#REF!</definedName>
    <definedName name="หิน3">#REF!</definedName>
    <definedName name="หิน3_1">#REF!</definedName>
    <definedName name="หิน3_2">#REF!</definedName>
    <definedName name="หิน3_3">#REF!</definedName>
    <definedName name="หิน3_4">#REF!</definedName>
    <definedName name="หิน34">#REF!</definedName>
    <definedName name="หิน38">#REF!</definedName>
    <definedName name="หิน3๘3">#REF!</definedName>
    <definedName name="หินsingle">#REF!</definedName>
    <definedName name="หินเรียง">#REF!</definedName>
    <definedName name="หินเรียง1">#REF!</definedName>
    <definedName name="หินเรียง2">#REF!</definedName>
    <definedName name="หินเรียง3">#REF!</definedName>
    <definedName name="หินเรียง4">#REF!</definedName>
    <definedName name="หินเรียงฝาย">#REF!</definedName>
    <definedName name="หินแอสฟัลท์">#REF!</definedName>
    <definedName name="หินใหญ่">#REF!</definedName>
    <definedName name="หินก่อ">#REF!</definedName>
    <definedName name="หินก่อ1">#REF!</definedName>
    <definedName name="หินก่อ2">#REF!</definedName>
    <definedName name="หินก่อ3">#REF!</definedName>
    <definedName name="หินก่อ4">#REF!</definedName>
    <definedName name="หินคละ">#REF!</definedName>
    <definedName name="หินคลุก">#REF!</definedName>
    <definedName name="หินผสม">#REF!</definedName>
    <definedName name="หินผสมแอสฟัลต์">#REF!</definedName>
    <definedName name="หินผสมคอนกรีต">#REF!</definedName>
    <definedName name="หินฝุ่น">#REF!</definedName>
    <definedName name="หินย่อย">#REF!</definedName>
    <definedName name="หินย่อยหน้างาน">#REF!</definedName>
    <definedName name="อ">#REF!</definedName>
    <definedName name="อกดหเ">#REF!</definedName>
    <definedName name="ออก">#REF!</definedName>
    <definedName name="อาคารรับน้ำ">#REF!</definedName>
    <definedName name="า96">#REF!</definedName>
    <definedName name="견적조건" hidden="1">#REF!</definedName>
    <definedName name="부대공사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A3" i="3"/>
  <c r="B7" i="1"/>
  <c r="N62" i="3" l="1"/>
  <c r="N58" i="3"/>
  <c r="B15" i="4"/>
  <c r="L8" i="4"/>
  <c r="J8" i="4"/>
  <c r="M8" i="4" s="1"/>
  <c r="L7" i="4"/>
  <c r="J7" i="4"/>
  <c r="A3" i="4"/>
  <c r="N201" i="3"/>
  <c r="N198" i="3"/>
  <c r="N200" i="3" s="1"/>
  <c r="A194" i="3"/>
  <c r="Q193" i="3"/>
  <c r="O193" i="3"/>
  <c r="R193" i="3" s="1"/>
  <c r="Q192" i="3"/>
  <c r="O192" i="3"/>
  <c r="Q191" i="3"/>
  <c r="O191" i="3"/>
  <c r="R191" i="3" s="1"/>
  <c r="U190" i="3" s="1"/>
  <c r="Q190" i="3"/>
  <c r="O190" i="3"/>
  <c r="R190" i="3" s="1"/>
  <c r="U189" i="3" s="1"/>
  <c r="Q188" i="3"/>
  <c r="N188" i="3"/>
  <c r="O188" i="3" s="1"/>
  <c r="R188" i="3" s="1"/>
  <c r="U188" i="3" s="1"/>
  <c r="Q187" i="3"/>
  <c r="O187" i="3"/>
  <c r="A185" i="3"/>
  <c r="Q183" i="3"/>
  <c r="O183" i="3"/>
  <c r="R183" i="3" s="1"/>
  <c r="R185" i="3" s="1"/>
  <c r="A181" i="3"/>
  <c r="Q179" i="3"/>
  <c r="O179" i="3"/>
  <c r="Q176" i="3"/>
  <c r="O176" i="3"/>
  <c r="N177" i="3" s="1"/>
  <c r="L175" i="3"/>
  <c r="Q175" i="3" s="1"/>
  <c r="A173" i="3"/>
  <c r="Q168" i="3"/>
  <c r="O168" i="3"/>
  <c r="R168" i="3" s="1"/>
  <c r="Q166" i="3"/>
  <c r="O166" i="3"/>
  <c r="Q164" i="3"/>
  <c r="N164" i="3"/>
  <c r="O164" i="3" s="1"/>
  <c r="R164" i="3" s="1"/>
  <c r="P162" i="3"/>
  <c r="Q162" i="3" s="1"/>
  <c r="O162" i="3"/>
  <c r="Q159" i="3"/>
  <c r="O159" i="3"/>
  <c r="R159" i="3" s="1"/>
  <c r="Q156" i="3"/>
  <c r="O156" i="3"/>
  <c r="R156" i="3" s="1"/>
  <c r="Q153" i="3"/>
  <c r="O153" i="3"/>
  <c r="R153" i="3" s="1"/>
  <c r="Q149" i="3"/>
  <c r="O149" i="3"/>
  <c r="R149" i="3" s="1"/>
  <c r="Q146" i="3"/>
  <c r="O146" i="3"/>
  <c r="R146" i="3" s="1"/>
  <c r="L145" i="3"/>
  <c r="Q145" i="3" s="1"/>
  <c r="U144" i="3"/>
  <c r="T144" i="3"/>
  <c r="Q144" i="3"/>
  <c r="R144" i="3" s="1"/>
  <c r="O144" i="3"/>
  <c r="Q143" i="3"/>
  <c r="O143" i="3"/>
  <c r="Q141" i="3"/>
  <c r="O141" i="3"/>
  <c r="R140" i="3"/>
  <c r="Q140" i="3"/>
  <c r="O140" i="3"/>
  <c r="Q138" i="3"/>
  <c r="O138" i="3"/>
  <c r="Q137" i="3"/>
  <c r="R137" i="3" s="1"/>
  <c r="O137" i="3"/>
  <c r="Q136" i="3"/>
  <c r="R136" i="3" s="1"/>
  <c r="O136" i="3"/>
  <c r="Q135" i="3"/>
  <c r="O135" i="3"/>
  <c r="R135" i="3" s="1"/>
  <c r="Q134" i="3"/>
  <c r="O134" i="3"/>
  <c r="A131" i="3"/>
  <c r="L128" i="3"/>
  <c r="O128" i="3" s="1"/>
  <c r="A128" i="3"/>
  <c r="Q127" i="3"/>
  <c r="N127" i="3"/>
  <c r="O127" i="3" s="1"/>
  <c r="L127" i="3"/>
  <c r="U129" i="3" s="1"/>
  <c r="A125" i="3"/>
  <c r="L123" i="3"/>
  <c r="O123" i="3" s="1"/>
  <c r="K123" i="3"/>
  <c r="A121" i="3"/>
  <c r="L118" i="3"/>
  <c r="Q118" i="3" s="1"/>
  <c r="L117" i="3"/>
  <c r="O117" i="3" s="1"/>
  <c r="Q116" i="3"/>
  <c r="O116" i="3"/>
  <c r="R116" i="3" s="1"/>
  <c r="L116" i="3"/>
  <c r="L114" i="3"/>
  <c r="Q114" i="3" s="1"/>
  <c r="L112" i="3"/>
  <c r="O112" i="3" s="1"/>
  <c r="A110" i="3"/>
  <c r="U108" i="3"/>
  <c r="P107" i="3"/>
  <c r="G107" i="3"/>
  <c r="L107" i="3" s="1"/>
  <c r="O107" i="3" s="1"/>
  <c r="W106" i="3"/>
  <c r="V106" i="3"/>
  <c r="P106" i="3"/>
  <c r="N106" i="3"/>
  <c r="G106" i="3"/>
  <c r="L106" i="3" s="1"/>
  <c r="O106" i="3" s="1"/>
  <c r="P105" i="3"/>
  <c r="N105" i="3"/>
  <c r="G105" i="3"/>
  <c r="L105" i="3" s="1"/>
  <c r="Q104" i="3"/>
  <c r="O104" i="3"/>
  <c r="P103" i="3"/>
  <c r="N103" i="3"/>
  <c r="J103" i="3"/>
  <c r="L103" i="3" s="1"/>
  <c r="P102" i="3"/>
  <c r="J102" i="3"/>
  <c r="L102" i="3" s="1"/>
  <c r="N101" i="3"/>
  <c r="P100" i="3"/>
  <c r="Q100" i="3" s="1"/>
  <c r="N100" i="3"/>
  <c r="L100" i="3"/>
  <c r="Q99" i="3"/>
  <c r="O99" i="3"/>
  <c r="P98" i="3"/>
  <c r="P97" i="3"/>
  <c r="Q97" i="3" s="1"/>
  <c r="P96" i="3"/>
  <c r="Q96" i="3" s="1"/>
  <c r="L96" i="3"/>
  <c r="O96" i="3" s="1"/>
  <c r="K96" i="3"/>
  <c r="K97" i="3" s="1"/>
  <c r="L97" i="3" s="1"/>
  <c r="N95" i="3"/>
  <c r="P94" i="3"/>
  <c r="L94" i="3"/>
  <c r="O94" i="3" s="1"/>
  <c r="V92" i="3"/>
  <c r="Q92" i="3"/>
  <c r="O92" i="3"/>
  <c r="P91" i="3"/>
  <c r="Q91" i="3" s="1"/>
  <c r="L91" i="3"/>
  <c r="Q90" i="3"/>
  <c r="O90" i="3"/>
  <c r="L89" i="3"/>
  <c r="Q89" i="3" s="1"/>
  <c r="Q88" i="3"/>
  <c r="O88" i="3"/>
  <c r="U87" i="3"/>
  <c r="Q87" i="3"/>
  <c r="O87" i="3"/>
  <c r="V86" i="3"/>
  <c r="P86" i="3"/>
  <c r="L86" i="3"/>
  <c r="O86" i="3" s="1"/>
  <c r="Q85" i="3"/>
  <c r="O85" i="3"/>
  <c r="P84" i="3"/>
  <c r="Q84" i="3" s="1"/>
  <c r="O84" i="3"/>
  <c r="P82" i="3"/>
  <c r="Q82" i="3" s="1"/>
  <c r="N82" i="3"/>
  <c r="O82" i="3" s="1"/>
  <c r="P81" i="3"/>
  <c r="Q81" i="3" s="1"/>
  <c r="N81" i="3"/>
  <c r="O81" i="3" s="1"/>
  <c r="P80" i="3"/>
  <c r="N80" i="3"/>
  <c r="G80" i="3"/>
  <c r="L80" i="3" s="1"/>
  <c r="U79" i="3"/>
  <c r="T79" i="3"/>
  <c r="P79" i="3"/>
  <c r="G79" i="3"/>
  <c r="L79" i="3" s="1"/>
  <c r="O79" i="3" s="1"/>
  <c r="P78" i="3"/>
  <c r="N78" i="3"/>
  <c r="G78" i="3"/>
  <c r="L78" i="3" s="1"/>
  <c r="Q77" i="3"/>
  <c r="O77" i="3"/>
  <c r="P76" i="3"/>
  <c r="N76" i="3"/>
  <c r="J76" i="3"/>
  <c r="L76" i="3" s="1"/>
  <c r="O76" i="3" s="1"/>
  <c r="P75" i="3"/>
  <c r="N75" i="3"/>
  <c r="L75" i="3"/>
  <c r="J75" i="3"/>
  <c r="N74" i="3"/>
  <c r="P73" i="3"/>
  <c r="J73" i="3"/>
  <c r="L73" i="3" s="1"/>
  <c r="L74" i="3" s="1"/>
  <c r="Q74" i="3" s="1"/>
  <c r="Q72" i="3"/>
  <c r="O72" i="3"/>
  <c r="P71" i="3"/>
  <c r="K71" i="3"/>
  <c r="J71" i="3"/>
  <c r="L71" i="3" s="1"/>
  <c r="P70" i="3"/>
  <c r="K70" i="3"/>
  <c r="J70" i="3"/>
  <c r="L70" i="3" s="1"/>
  <c r="L69" i="3"/>
  <c r="O69" i="3" s="1"/>
  <c r="N66" i="3"/>
  <c r="P65" i="3"/>
  <c r="K65" i="3"/>
  <c r="L65" i="3" s="1"/>
  <c r="Q63" i="3"/>
  <c r="O63" i="3"/>
  <c r="P62" i="3"/>
  <c r="L62" i="3"/>
  <c r="N60" i="3"/>
  <c r="P59" i="3"/>
  <c r="I59" i="3"/>
  <c r="L59" i="3" s="1"/>
  <c r="P58" i="3"/>
  <c r="P57" i="3"/>
  <c r="N57" i="3"/>
  <c r="P56" i="3"/>
  <c r="L56" i="3"/>
  <c r="P55" i="3"/>
  <c r="P54" i="3"/>
  <c r="I54" i="3"/>
  <c r="L54" i="3" s="1"/>
  <c r="Q53" i="3"/>
  <c r="O53" i="3"/>
  <c r="N52" i="3"/>
  <c r="P51" i="3"/>
  <c r="Q48" i="3"/>
  <c r="O48" i="3"/>
  <c r="R48" i="3" s="1"/>
  <c r="P45" i="3"/>
  <c r="L45" i="3"/>
  <c r="P44" i="3"/>
  <c r="I44" i="3"/>
  <c r="L44" i="3" s="1"/>
  <c r="H44" i="3"/>
  <c r="P43" i="3"/>
  <c r="N43" i="3"/>
  <c r="I43" i="3"/>
  <c r="H43" i="3"/>
  <c r="P42" i="3"/>
  <c r="P41" i="3"/>
  <c r="L41" i="3"/>
  <c r="Q41" i="3" s="1"/>
  <c r="P40" i="3"/>
  <c r="P39" i="3"/>
  <c r="G39" i="3"/>
  <c r="L39" i="3" s="1"/>
  <c r="P38" i="3"/>
  <c r="G38" i="3"/>
  <c r="G40" i="3" s="1"/>
  <c r="L37" i="3"/>
  <c r="Q37" i="3" s="1"/>
  <c r="L36" i="3"/>
  <c r="Q36" i="3" s="1"/>
  <c r="P35" i="3"/>
  <c r="Q35" i="3" s="1"/>
  <c r="O35" i="3"/>
  <c r="L35" i="3"/>
  <c r="A32" i="3"/>
  <c r="P28" i="3"/>
  <c r="Q28" i="3" s="1"/>
  <c r="L28" i="3"/>
  <c r="O28" i="3" s="1"/>
  <c r="B26" i="3"/>
  <c r="J16" i="2"/>
  <c r="F10" i="2"/>
  <c r="H10" i="2" s="1"/>
  <c r="B6" i="2"/>
  <c r="B4" i="2"/>
  <c r="B3" i="2"/>
  <c r="J17" i="1"/>
  <c r="F11" i="1"/>
  <c r="H11" i="1" s="1"/>
  <c r="B4" i="1"/>
  <c r="N45" i="3" l="1"/>
  <c r="R84" i="3"/>
  <c r="Q56" i="3"/>
  <c r="R87" i="3"/>
  <c r="R90" i="3"/>
  <c r="O102" i="3"/>
  <c r="I58" i="3"/>
  <c r="L58" i="3" s="1"/>
  <c r="N56" i="3"/>
  <c r="O56" i="3" s="1"/>
  <c r="R56" i="3" s="1"/>
  <c r="I57" i="3"/>
  <c r="L57" i="3" s="1"/>
  <c r="Q57" i="3" s="1"/>
  <c r="R85" i="3"/>
  <c r="R99" i="3"/>
  <c r="N102" i="3"/>
  <c r="N44" i="3"/>
  <c r="O44" i="3" s="1"/>
  <c r="N55" i="3"/>
  <c r="N59" i="3"/>
  <c r="O59" i="3" s="1"/>
  <c r="R63" i="3"/>
  <c r="N73" i="3"/>
  <c r="O73" i="3" s="1"/>
  <c r="N91" i="3"/>
  <c r="Q45" i="3"/>
  <c r="R86" i="3"/>
  <c r="Q62" i="3"/>
  <c r="Q86" i="3"/>
  <c r="Q103" i="3"/>
  <c r="Q39" i="3"/>
  <c r="O105" i="3"/>
  <c r="O78" i="3"/>
  <c r="R28" i="3"/>
  <c r="R32" i="3" s="1"/>
  <c r="U40" i="3" s="1"/>
  <c r="O45" i="3"/>
  <c r="R45" i="3" s="1"/>
  <c r="O57" i="3"/>
  <c r="Q65" i="3"/>
  <c r="Q70" i="3"/>
  <c r="R72" i="3"/>
  <c r="Q76" i="3"/>
  <c r="R76" i="3" s="1"/>
  <c r="Q78" i="3"/>
  <c r="R92" i="3"/>
  <c r="L95" i="3"/>
  <c r="Q95" i="3" s="1"/>
  <c r="Q105" i="3"/>
  <c r="R134" i="3"/>
  <c r="N147" i="3"/>
  <c r="O147" i="3" s="1"/>
  <c r="O145" i="3"/>
  <c r="R162" i="3"/>
  <c r="R179" i="3"/>
  <c r="R187" i="3"/>
  <c r="U187" i="3" s="1"/>
  <c r="M7" i="4"/>
  <c r="M15" i="4" s="1"/>
  <c r="O75" i="3"/>
  <c r="R77" i="3"/>
  <c r="Q79" i="3"/>
  <c r="R79" i="3" s="1"/>
  <c r="Q80" i="3"/>
  <c r="R104" i="3"/>
  <c r="Q44" i="3"/>
  <c r="O58" i="3"/>
  <c r="Q73" i="3"/>
  <c r="Q71" i="3"/>
  <c r="O80" i="3"/>
  <c r="R80" i="3" s="1"/>
  <c r="O95" i="3"/>
  <c r="R95" i="3" s="1"/>
  <c r="L43" i="3"/>
  <c r="O43" i="3" s="1"/>
  <c r="Q54" i="3"/>
  <c r="Q75" i="3"/>
  <c r="R81" i="3"/>
  <c r="R88" i="3"/>
  <c r="O91" i="3"/>
  <c r="R91" i="3" s="1"/>
  <c r="K98" i="3"/>
  <c r="L98" i="3" s="1"/>
  <c r="O100" i="3"/>
  <c r="R100" i="3" s="1"/>
  <c r="Q102" i="3"/>
  <c r="R102" i="3" s="1"/>
  <c r="Q106" i="3"/>
  <c r="R106" i="3" s="1"/>
  <c r="Q128" i="3"/>
  <c r="R128" i="3" s="1"/>
  <c r="R141" i="3"/>
  <c r="R127" i="3"/>
  <c r="R131" i="3" s="1"/>
  <c r="R138" i="3"/>
  <c r="R143" i="3"/>
  <c r="R166" i="3"/>
  <c r="R192" i="3"/>
  <c r="U191" i="3" s="1"/>
  <c r="R96" i="3"/>
  <c r="R35" i="3"/>
  <c r="L38" i="3"/>
  <c r="Q38" i="3" s="1"/>
  <c r="R53" i="3"/>
  <c r="Q58" i="3"/>
  <c r="O62" i="3"/>
  <c r="Q94" i="3"/>
  <c r="R94" i="3" s="1"/>
  <c r="O103" i="3"/>
  <c r="N142" i="3"/>
  <c r="O142" i="3" s="1"/>
  <c r="R145" i="3"/>
  <c r="Q43" i="3"/>
  <c r="L66" i="3"/>
  <c r="O65" i="3"/>
  <c r="R65" i="3" s="1"/>
  <c r="L64" i="3"/>
  <c r="Q64" i="3" s="1"/>
  <c r="O74" i="3"/>
  <c r="R74" i="3" s="1"/>
  <c r="Q98" i="3"/>
  <c r="R194" i="3"/>
  <c r="R15" i="3" s="1"/>
  <c r="R82" i="3"/>
  <c r="Q107" i="3"/>
  <c r="R107" i="3" s="1"/>
  <c r="Q59" i="3"/>
  <c r="R14" i="3"/>
  <c r="G42" i="3"/>
  <c r="L42" i="3" s="1"/>
  <c r="L40" i="3"/>
  <c r="O177" i="3"/>
  <c r="P177" i="3"/>
  <c r="Q177" i="3" s="1"/>
  <c r="Q69" i="3"/>
  <c r="R69" i="3" s="1"/>
  <c r="L93" i="3"/>
  <c r="Q93" i="3" s="1"/>
  <c r="Q112" i="3"/>
  <c r="R112" i="3" s="1"/>
  <c r="Q117" i="3"/>
  <c r="R117" i="3" s="1"/>
  <c r="Q123" i="3"/>
  <c r="R123" i="3" s="1"/>
  <c r="R125" i="3" s="1"/>
  <c r="O38" i="3"/>
  <c r="R38" i="3" s="1"/>
  <c r="O39" i="3"/>
  <c r="O41" i="3"/>
  <c r="R41" i="3" s="1"/>
  <c r="O89" i="3"/>
  <c r="R89" i="3" s="1"/>
  <c r="L101" i="3"/>
  <c r="O114" i="3"/>
  <c r="R114" i="3" s="1"/>
  <c r="O118" i="3"/>
  <c r="R118" i="3" s="1"/>
  <c r="R176" i="3"/>
  <c r="N178" i="3"/>
  <c r="N54" i="3" l="1"/>
  <c r="O54" i="3" s="1"/>
  <c r="I55" i="3"/>
  <c r="L55" i="3" s="1"/>
  <c r="R103" i="3"/>
  <c r="L51" i="3"/>
  <c r="N98" i="3"/>
  <c r="O98" i="3" s="1"/>
  <c r="R98" i="3" s="1"/>
  <c r="N71" i="3"/>
  <c r="O71" i="3" s="1"/>
  <c r="R71" i="3" s="1"/>
  <c r="R59" i="3"/>
  <c r="R7" i="3"/>
  <c r="R62" i="3"/>
  <c r="R78" i="3"/>
  <c r="N97" i="3"/>
  <c r="O97" i="3" s="1"/>
  <c r="R97" i="3" s="1"/>
  <c r="N70" i="3"/>
  <c r="O70" i="3" s="1"/>
  <c r="R70" i="3" s="1"/>
  <c r="R105" i="3"/>
  <c r="R39" i="3"/>
  <c r="R43" i="3"/>
  <c r="R58" i="3"/>
  <c r="R44" i="3"/>
  <c r="P147" i="3"/>
  <c r="Q147" i="3" s="1"/>
  <c r="P142" i="3"/>
  <c r="Q142" i="3" s="1"/>
  <c r="R73" i="3"/>
  <c r="R54" i="3"/>
  <c r="R57" i="3"/>
  <c r="R75" i="3"/>
  <c r="R121" i="3"/>
  <c r="R10" i="3"/>
  <c r="U185" i="3"/>
  <c r="U192" i="3" s="1"/>
  <c r="R147" i="3"/>
  <c r="Q66" i="3"/>
  <c r="O66" i="3"/>
  <c r="Q40" i="3"/>
  <c r="O40" i="3"/>
  <c r="O42" i="3"/>
  <c r="Q42" i="3"/>
  <c r="R177" i="3"/>
  <c r="R142" i="3"/>
  <c r="Q101" i="3"/>
  <c r="O101" i="3"/>
  <c r="R101" i="3" s="1"/>
  <c r="U186" i="3"/>
  <c r="R11" i="3"/>
  <c r="P178" i="3"/>
  <c r="Q178" i="3" s="1"/>
  <c r="O178" i="3"/>
  <c r="R178" i="3" s="1"/>
  <c r="L49" i="3" l="1"/>
  <c r="L52" i="3"/>
  <c r="Q51" i="3"/>
  <c r="O51" i="3"/>
  <c r="R51" i="3" s="1"/>
  <c r="L60" i="3"/>
  <c r="O55" i="3"/>
  <c r="Q55" i="3"/>
  <c r="R173" i="3"/>
  <c r="R12" i="3" s="1"/>
  <c r="R40" i="3"/>
  <c r="R66" i="3"/>
  <c r="R9" i="3"/>
  <c r="V121" i="3"/>
  <c r="R42" i="3"/>
  <c r="R55" i="3" l="1"/>
  <c r="Q60" i="3"/>
  <c r="O60" i="3"/>
  <c r="R60" i="3" s="1"/>
  <c r="Q52" i="3"/>
  <c r="O52" i="3"/>
  <c r="R52" i="3" s="1"/>
  <c r="L50" i="3"/>
  <c r="Q50" i="3" s="1"/>
  <c r="Q49" i="3"/>
  <c r="N37" i="3" l="1"/>
  <c r="O37" i="3" s="1"/>
  <c r="R37" i="3" s="1"/>
  <c r="N36" i="3"/>
  <c r="O36" i="3" s="1"/>
  <c r="R36" i="3" s="1"/>
  <c r="U41" i="3" l="1"/>
  <c r="V41" i="3" s="1"/>
  <c r="N93" i="3" l="1"/>
  <c r="O93" i="3" s="1"/>
  <c r="R93" i="3" s="1"/>
  <c r="U103" i="3" s="1"/>
  <c r="N64" i="3"/>
  <c r="O64" i="3" s="1"/>
  <c r="R64" i="3" s="1"/>
  <c r="U76" i="3" s="1"/>
  <c r="N49" i="3"/>
  <c r="O49" i="3" s="1"/>
  <c r="R49" i="3" s="1"/>
  <c r="N50" i="3" l="1"/>
  <c r="O50" i="3" s="1"/>
  <c r="R50" i="3" s="1"/>
  <c r="R110" i="3" s="1"/>
  <c r="R8" i="3" s="1"/>
  <c r="U60" i="3" l="1"/>
  <c r="N175" i="3" l="1"/>
  <c r="O175" i="3" s="1"/>
  <c r="R175" i="3" s="1"/>
  <c r="R181" i="3" s="1"/>
  <c r="R13" i="3" l="1"/>
  <c r="R26" i="3" s="1"/>
  <c r="V181" i="3"/>
  <c r="U181" i="3"/>
  <c r="F10" i="1" l="1"/>
  <c r="F9" i="2"/>
  <c r="G9" i="2" l="1"/>
  <c r="H9" i="2" s="1"/>
  <c r="H14" i="2" s="1"/>
  <c r="G10" i="1"/>
  <c r="H10" i="1" s="1"/>
  <c r="H15" i="1" s="1"/>
  <c r="H16" i="1" l="1"/>
  <c r="J16" i="1"/>
  <c r="K16" i="1" s="1"/>
  <c r="L16" i="1" s="1"/>
  <c r="J15" i="2"/>
  <c r="K15" i="2" s="1"/>
  <c r="L15" i="2" s="1"/>
  <c r="H15" i="2"/>
  <c r="W41" i="3"/>
  <c r="V103" i="3"/>
  <c r="W103" i="3" s="1"/>
  <c r="V60" i="3"/>
  <c r="C17" i="1" l="1"/>
  <c r="K17" i="1"/>
  <c r="K18" i="1" s="1"/>
  <c r="C16" i="2"/>
  <c r="K16" i="2"/>
  <c r="K17" i="2" s="1"/>
  <c r="U127" i="3" l="1"/>
  <c r="V188" i="3"/>
  <c r="V190" i="3" s="1"/>
</calcChain>
</file>

<file path=xl/sharedStrings.xml><?xml version="1.0" encoding="utf-8"?>
<sst xmlns="http://schemas.openxmlformats.org/spreadsheetml/2006/main" count="388" uniqueCount="195">
  <si>
    <t xml:space="preserve">สรุปผลการประมาณราคาค่าก่อสร้าง </t>
  </si>
  <si>
    <t>ส่วนราชการ   สำนักงานโยธาธิการและผังเมืองจังหวัดนนทบุรี   กรมโยธาธิการและผังเมือง</t>
  </si>
  <si>
    <t>O</t>
  </si>
  <si>
    <t xml:space="preserve">สรุปประมาณการตามแบบ ปร. 4   จำนวน 10 แผ่น </t>
  </si>
  <si>
    <t xml:space="preserve">สรุปประมาณการตามแบบ ปร.5ก  จำนวน 1 แผ่น </t>
  </si>
  <si>
    <t>ลำดับที่</t>
  </si>
  <si>
    <t>รายการ</t>
  </si>
  <si>
    <t>ค่างานต้นทุน</t>
  </si>
  <si>
    <t>FACTOR  F</t>
  </si>
  <si>
    <t>รวมเป็นเงิน
(บาท)</t>
  </si>
  <si>
    <t>หมายเหตุ</t>
  </si>
  <si>
    <t>Factor F</t>
  </si>
  <si>
    <t>ประเภทงานอาคาร</t>
  </si>
  <si>
    <t>อ</t>
  </si>
  <si>
    <t xml:space="preserve"> งานคุรุภัณฑ์</t>
  </si>
  <si>
    <t xml:space="preserve"> เงินล่วงหน้าจ่าย  0%</t>
  </si>
  <si>
    <t xml:space="preserve"> ดอกเบี้ยเงินกู้  7%</t>
  </si>
  <si>
    <t xml:space="preserve"> เงินประกันผลงานหัก  0%</t>
  </si>
  <si>
    <t xml:space="preserve"> ภาษีมูลค่าเพิ่ม (VAT) 7%</t>
  </si>
  <si>
    <t xml:space="preserve"> รวมเป็นเงิน</t>
  </si>
  <si>
    <t xml:space="preserve"> คิดเป็นเงินค่าก่อสร้างทั้งสิ้น</t>
  </si>
  <si>
    <t>แบบเลขที่                                       ถึง</t>
  </si>
  <si>
    <t>ยผจ.นบ. 15 / 2566</t>
  </si>
  <si>
    <r>
      <t xml:space="preserve"> </t>
    </r>
    <r>
      <rPr>
        <u/>
        <sz val="16"/>
        <rFont val="Angsana New"/>
        <family val="1"/>
      </rPr>
      <t>เงื่อนไข</t>
    </r>
  </si>
  <si>
    <t>โครงการก่อสร้างอาคารโดมอเนกประสงค์ระหว่างอาคารศาลากลางจังหวัดนนทบุรี</t>
  </si>
  <si>
    <t xml:space="preserve">สถานที่ก่อสร้าง  ภายในศูนย์ราชการจังหวัดนนทบุรี ถนนรัตนาธิเบศร์ ตำบลบางกระสอ อำเภอเมืองนนทบุรี จังหวัดนนทบุรี  </t>
  </si>
  <si>
    <t>จำนวน</t>
  </si>
  <si>
    <t>กว้าง</t>
  </si>
  <si>
    <t>ลึก</t>
  </si>
  <si>
    <t>ยาว</t>
  </si>
  <si>
    <t>พื้นที่</t>
  </si>
  <si>
    <t>หน่วย</t>
  </si>
  <si>
    <t>ราคาวัสดุ</t>
  </si>
  <si>
    <t>ค่าแรงงาน</t>
  </si>
  <si>
    <t>รวมค่าวัสดุ</t>
  </si>
  <si>
    <t>ราคาหน่วยละ</t>
  </si>
  <si>
    <t>จำนวนเงิน</t>
  </si>
  <si>
    <t>และค่าแรงงาน</t>
  </si>
  <si>
    <t>งานก่อสร้างอาคารโดมอเนกประสงค์ระหว่างอาคารศาลากลางจังหวัดนนทบุรี</t>
  </si>
  <si>
    <t xml:space="preserve">งานขุดรื้อดินเดิม </t>
  </si>
  <si>
    <t>งานวิศวกรรมโครงสร้าง</t>
  </si>
  <si>
    <t>งานหลังคา</t>
  </si>
  <si>
    <t>งานฝ้าเพดาน</t>
  </si>
  <si>
    <t>งานพื้นและงานผิวพื้น</t>
  </si>
  <si>
    <t>งานไฟฟ้า</t>
  </si>
  <si>
    <t>งานประปาและสุขาภิบาล</t>
  </si>
  <si>
    <t>งานทาสี</t>
  </si>
  <si>
    <t>งานตกแต่งและเบ็ดเตล็ด</t>
  </si>
  <si>
    <t>งานดินขุด</t>
  </si>
  <si>
    <t>ลบ.ม.</t>
  </si>
  <si>
    <t xml:space="preserve">  </t>
  </si>
  <si>
    <t>งานโครงสร้าง</t>
  </si>
  <si>
    <t>งานเจาะสำรวจดิน</t>
  </si>
  <si>
    <t>จุด</t>
  </si>
  <si>
    <t>งานเสาเข็มเจาะ คสล.ขนาด Dia. 0.35 x 21.00 ม.</t>
  </si>
  <si>
    <t>ต้น</t>
  </si>
  <si>
    <t>งานเสาเข็มเจาะ คสล.ขนาด Dia. 0.40 x 21.00 ม.</t>
  </si>
  <si>
    <t>งานค่าสกัดหัวเสาเข็มเจาะ ศก. 0.35 ม.</t>
  </si>
  <si>
    <t>งานค่าสกัดหัวเสาเข็มเจาะ ศก. 0.40 ม.</t>
  </si>
  <si>
    <t>งานค่าทดสอบเสาเข็ม วิธี Seismic test</t>
  </si>
  <si>
    <t>งานค่าทดสอบเสาเข็ม วิธี Dynamic Load test</t>
  </si>
  <si>
    <t>งานดินขุดฐานรากและถมคืน</t>
  </si>
  <si>
    <t>งานทรายหยาบรองใต้ฐานราก เผื่อ 25 %</t>
  </si>
  <si>
    <t>คิวหลวม</t>
  </si>
  <si>
    <t>งานคอนกรีตหยาบ 1:3:5</t>
  </si>
  <si>
    <t>งานคอนกรีตผสมเสร็จ fc' รูปทรงกระบอก 210 กก./ตร.ซม.</t>
  </si>
  <si>
    <t>งานแบบหล่อคอนกรีต</t>
  </si>
  <si>
    <t xml:space="preserve"> - ไม้แบบทั่วไป  คิด 80%</t>
  </si>
  <si>
    <t>ตร.ม.</t>
  </si>
  <si>
    <t xml:space="preserve"> - ไม้คร่าว</t>
  </si>
  <si>
    <t>ลบ.ฟ.</t>
  </si>
  <si>
    <t xml:space="preserve"> - ค่าแรงไม้แบบ</t>
  </si>
  <si>
    <t xml:space="preserve"> - ตะปู</t>
  </si>
  <si>
    <t>กก.</t>
  </si>
  <si>
    <t>งานเหล็กเสริมคอนกรีต</t>
  </si>
  <si>
    <t xml:space="preserve"> - เหล็กเส้นกลม RB 6 มม.SR 24</t>
  </si>
  <si>
    <t>จากตารางปร.2 อาคาร</t>
  </si>
  <si>
    <t>เปอร์เซ็นต์เผื่อ</t>
  </si>
  <si>
    <t xml:space="preserve"> - เหล็กเส้นกลม RB 9 มม.SR 24</t>
  </si>
  <si>
    <t xml:space="preserve"> - เหล็กข้ออ้อย DB 12 มม.SD 40 </t>
  </si>
  <si>
    <t xml:space="preserve"> - เหล็กข้ออ้อย DB 16 มม.SD 40 </t>
  </si>
  <si>
    <t xml:space="preserve"> - เหล็กข้ออ้อย DB 20 มม.SD 40 </t>
  </si>
  <si>
    <t xml:space="preserve"> - เหล็กข้ออ้อย DB 25 มม.SD 40 </t>
  </si>
  <si>
    <t xml:space="preserve"> - ลวดผูกเหล็กโครงสร้าง (เบอร์ 18)</t>
  </si>
  <si>
    <t>งานพื้น คสล. หนา 0.15 ม. พื้นที่ประมาณ 508 ตร.ม.</t>
  </si>
  <si>
    <t>งานคอนกรีดผสมเสร็จ fc' รูปทรงกระบอก 210 กก./ตร.ซม.</t>
  </si>
  <si>
    <t xml:space="preserve"> งานดินเดิมบดอัดแน่น</t>
  </si>
  <si>
    <t>งานหินคลุกบดอัดแน่น เผื่อ 40% (ใช้เครื่องจักรบดอัด)</t>
  </si>
  <si>
    <t>คิวแน่น</t>
  </si>
  <si>
    <t>งานทรายหยาบชุ่มน้ำบดอัดแน่น เผื่อ 40% (ใช้เครื่องจักรบดอัด)</t>
  </si>
  <si>
    <t xml:space="preserve"> - เหล็ก DOWEL BAR RB 19 มม.SR 24</t>
  </si>
  <si>
    <t xml:space="preserve"> - เหล็ก TIE BAR DB 12 มม.SD 40 </t>
  </si>
  <si>
    <t>งานโครงหลังคาเหล็ก</t>
  </si>
  <si>
    <t xml:space="preserve"> - เสาเหล็ก H ขนาด 450x300 มม. นน.124 กก./ม.</t>
  </si>
  <si>
    <t>นน./กก.</t>
  </si>
  <si>
    <t>340 กก./ท่อน</t>
  </si>
  <si>
    <t xml:space="preserve"> - คานเหล็ก WF 300 x 200 มม. นน. 56.80 กก./ม.</t>
  </si>
  <si>
    <t>https://www.onestockhome.com/th/products/5850501/wide-flange-wf-primer-bond-budget_wide-flange_sys-primerbond-budget_sys?item_id=32247571</t>
  </si>
  <si>
    <t xml:space="preserve"> - แปเหล็กกล่อง ขนาด 200x100x 4.5 มม. </t>
  </si>
  <si>
    <t xml:space="preserve"> - SAG ROD ยึดแปเหล็ก RB 19 มม.</t>
  </si>
  <si>
    <t xml:space="preserve"> - เหล็กฉากยึดแปเหล็ก ขนาด 100X100X10 มม.ยาว 0.10 ม. </t>
  </si>
  <si>
    <t xml:space="preserve"> (นน. 14.90 กก./ม.)</t>
  </si>
  <si>
    <t xml:space="preserve"> - แผ่นเหล็ก ขนาด 0.40x0.60 ม. หนา 20 มม.</t>
  </si>
  <si>
    <t xml:space="preserve"> - J-BOLT น๊อตยึดแผ่นเหล็ก ศก. 25 มม.  ยาว 1.00 ม.</t>
  </si>
  <si>
    <t>ชุด</t>
  </si>
  <si>
    <t xml:space="preserve"> - STIFFENER (เหล็กยึดเสาเหล็ก) หนา 11 มม.</t>
  </si>
  <si>
    <t xml:space="preserve"> - สีกันสนิม</t>
  </si>
  <si>
    <t xml:space="preserve">  - สีน้ามัน</t>
  </si>
  <si>
    <t xml:space="preserve"> - งานจุดต่อโครงสร้างเหล็กรูปพรรณ</t>
  </si>
  <si>
    <t>รวมค่าแรง</t>
  </si>
  <si>
    <t>งานพื้น คสล. หนา 0.15 ม. ด้านหน้า พื้นที่ประมาณ 159 ตร.ม.</t>
  </si>
  <si>
    <t>ลบม</t>
  </si>
  <si>
    <t>งานโครงหลังคาเหล็กด้านหลัง</t>
  </si>
  <si>
    <t xml:space="preserve"> - คานเหล็ก H ขนาด 400x200 มม. นน.66 กก./ม.</t>
  </si>
  <si>
    <t xml:space="preserve"> - แปเหล็กกล่อง 100x50x3.2 มม. (7.01 กก./ม.) </t>
  </si>
  <si>
    <t>https://www.onestockhome.com/th/products/5850501/wide-flange-wf-primer-bond-budget_wide-flange_sys-primerbond-budget_sys?item_id=28411898</t>
  </si>
  <si>
    <t xml:space="preserve"> - เหล็ก WF 200 x 100 มม. (21.30 กก./ม.)</t>
  </si>
  <si>
    <t>127.8 กก./ท่อน</t>
  </si>
  <si>
    <t>หลังคา Metel Sheet ความหนาไม่น้อยกว่า 0.4 มม.</t>
  </si>
  <si>
    <t>พร้อมฉนวน PU หนา 1 นิ้ว</t>
  </si>
  <si>
    <t>หลังคาแผ่นโปร่งแสง  ลอนเมทัลชีท แบบป้องกันความร้อน</t>
  </si>
  <si>
    <t xml:space="preserve"> (มอก. 612-2549)</t>
  </si>
  <si>
    <t>ครอบข้าง Flashing</t>
  </si>
  <si>
    <t>เมตร</t>
  </si>
  <si>
    <t>รางระบายน้ำสแตนเลส</t>
  </si>
  <si>
    <t>หลังคา อะคริลิคแบบขุ่น สีขาว หนา 6 มม.</t>
  </si>
  <si>
    <t xml:space="preserve"> ฝ้าเพดาน แผ่นไฟเบอร์ซีเมนต์เรียบเซาะร่องยู</t>
  </si>
  <si>
    <t xml:space="preserve"> พื้นกระเบื้องหินขัด 50x50cm หนา 30มม.</t>
  </si>
  <si>
    <t xml:space="preserve"> พื้นหินล้าง พร้อมฝังเส้น สแตนเลส</t>
  </si>
  <si>
    <t>แผงย่อยและเซอร์กิตเบรกเกอร์</t>
  </si>
  <si>
    <t xml:space="preserve"> - LOAD CENTER 24 CIRCUIT BAR 100A</t>
  </si>
  <si>
    <t>Set</t>
  </si>
  <si>
    <t xml:space="preserve"> - MCCB 40AT 3P IC 25kA </t>
  </si>
  <si>
    <t xml:space="preserve"> - RCBO 16AT 1P IC 6kA (30mA)</t>
  </si>
  <si>
    <t xml:space="preserve"> - MCB 20AT 1P IC6kA</t>
  </si>
  <si>
    <t xml:space="preserve"> - MCB 16AT 1P IC6kA</t>
  </si>
  <si>
    <t>รางเดินสาย และท่อร้อยสายไฟ</t>
  </si>
  <si>
    <t xml:space="preserve"> - IMC 1" (25 mm.)</t>
  </si>
  <si>
    <t>m</t>
  </si>
  <si>
    <t xml:space="preserve">  - EMT 1/2" (15 mm.)</t>
  </si>
  <si>
    <t xml:space="preserve"> - FITTING &amp; SUPPORT &amp; ACCESSORIES</t>
  </si>
  <si>
    <t>Lot</t>
  </si>
  <si>
    <t>สายไฟฟ้า</t>
  </si>
  <si>
    <t xml:space="preserve"> - IEC 01 10 Sq.mm.</t>
  </si>
  <si>
    <t xml:space="preserve"> - IEC 01 4 Sq.mm.</t>
  </si>
  <si>
    <t xml:space="preserve"> - IEC 01 2.5 Sq.mm.</t>
  </si>
  <si>
    <t xml:space="preserve"> - ACCESSORIES</t>
  </si>
  <si>
    <t>ดวงโคมและอุปกรณ์</t>
  </si>
  <si>
    <t xml:space="preserve"> - โคมไฟฉุกเฉิน 2x9 วัตต์ หลอด LED พร้อมแบตเตอรี่  </t>
  </si>
  <si>
    <t>ใช้งานได้ไม่น้อยกว่า 3 ชั่วโมง</t>
  </si>
  <si>
    <t xml:space="preserve"> - ดวงโคม DOWNLIGHT แบบติดลอย หลอด PAR LED ขั้ว E27 </t>
  </si>
  <si>
    <t xml:space="preserve">  ขนาดไม่น้อยกว่า 15W ให้แสงแบบ COOL WHITE ความสว่างไม่น้อยกว่า </t>
  </si>
  <si>
    <t>1,800 ลูเมน อายุการใช้งานไม่น้อยกว่า 20,000 ชั่วโมง</t>
  </si>
  <si>
    <t xml:space="preserve"> - ดวงโคม FLOOD LIGHT ชนิด LED ขนาด 70W ให้แสงแบบ WARM WHITE </t>
  </si>
  <si>
    <t xml:space="preserve">   ความสว่างไม่น้อยกว่า 8,000 ลูเมน Housing Die-cast aluminium </t>
  </si>
  <si>
    <t xml:space="preserve"> Finishing Powder coated in black LED Lifetime  50,000 hrs.</t>
  </si>
  <si>
    <t xml:space="preserve"> - ดวงโคม FLOOD LIGHT ชนิด LED ขนาด 00W ให้แสงแบบ WARM WHITE </t>
  </si>
  <si>
    <t xml:space="preserve"> ความสว่างไม่น้อยกว่า 12,000 ลูเมน Housing Die-cast aluminium </t>
  </si>
  <si>
    <t xml:space="preserve">  Finishing Powder coated in black LED Lifetime 50,000 hrs.</t>
  </si>
  <si>
    <t xml:space="preserve"> - PENDANT LAMP โคมห้อยฝ้าเพดานตกแต่ง (OWNER)</t>
  </si>
  <si>
    <t>สวิตช์ และเต้ารับไฟฟ้า</t>
  </si>
  <si>
    <t xml:space="preserve"> - ชุดสวิตช์ทางเดียว 3 ช่อง 16A, 250V พร้อมฝาครอบ PVC ติดฝังเรียบผนัง</t>
  </si>
  <si>
    <t>หรือข้างเสาสูงจากพื้น 1.30 เมตร</t>
  </si>
  <si>
    <t xml:space="preserve"> - เต้ารับไฟฟ้าเดี่ยว ขนาด 16A, 250V UNIVERSAL TYPE </t>
  </si>
  <si>
    <t>พร้อมขาดิน พร้อมฝาครอบพลาสติกสีขาว</t>
  </si>
  <si>
    <t xml:space="preserve"> - เต้ารับไฟฟ้าคู่ ขนาด 16A, 250V UNIVERSAL TYPE </t>
  </si>
  <si>
    <t>งานประปา-สุขาภิบาล</t>
  </si>
  <si>
    <t>งานซ่อมคืนรางระบายน้ำ ค.ส.ล. ตามแบบเดิม (ใช้ฝาเดิม)</t>
  </si>
  <si>
    <t>ม.</t>
  </si>
  <si>
    <t>ท่อระบายน้ำฝน ขนาด 4"</t>
  </si>
  <si>
    <t xml:space="preserve">   ข้อต่อ ข้องอต่างๆ</t>
  </si>
  <si>
    <t>รวม</t>
  </si>
  <si>
    <t xml:space="preserve">   ค่าอุปกรณ์ยึดยึดและรองรับท่อ</t>
  </si>
  <si>
    <t>ฝาเหล็กหล่อ ขนาด 100x100cm</t>
  </si>
  <si>
    <t>งานทาสีฝ้าเพดาน</t>
  </si>
  <si>
    <t xml:space="preserve">แผงระแนงอลูมิเนียมกันแดด กันฝน แบบ Z </t>
  </si>
  <si>
    <t>(รวมค่าแรงงาน)</t>
  </si>
  <si>
    <t xml:space="preserve">แผงระแนงตกแต่ง </t>
  </si>
  <si>
    <t>(หน้าจั่ว,ด้านข้างและคันทวยตกแต่ง รูปแบบศาลากลางหลังเก่า )</t>
  </si>
  <si>
    <t>ป้ายชื่ออาคาร</t>
  </si>
  <si>
    <t>ชุด.</t>
  </si>
  <si>
    <t>ราวตกแต่ง</t>
  </si>
  <si>
    <t>ประตู D1</t>
  </si>
  <si>
    <t>งานป้ายโครงการ</t>
  </si>
  <si>
    <t xml:space="preserve">     </t>
  </si>
  <si>
    <t>โครงการก่อสร้างอาคารโดมเอนกประสงค์ระหว่างอาคารศาลากลางจังหวัดนนทบุรี</t>
  </si>
  <si>
    <t xml:space="preserve">เวทีสำเร็จรูป (Aluminum Stage) พร้อมบันใดทางขึ้น-ลง </t>
  </si>
  <si>
    <t>พัดลมติดเพดานขนาดใหญ่</t>
  </si>
  <si>
    <t>งานท่อ HDPE Ø 250 มม.PE100 PN10</t>
  </si>
  <si>
    <t>ค่าวัสดุจากแหล่ง</t>
  </si>
  <si>
    <t>ค่าขนส่ง</t>
  </si>
  <si>
    <t xml:space="preserve">1เที่ยวบรรทุกท่อได้ </t>
  </si>
  <si>
    <t xml:space="preserve">ประมาณราคาโดย  </t>
  </si>
  <si>
    <t>ประมาณราคาโดย</t>
  </si>
  <si>
    <t>คณะกรรมการกำหนดราคากลาง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</si>
</sst>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164" formatCode="_-* #,##0.00_-;\-* #,##0.00_-;_-* &quot;-&quot;??_-;_-@_-"/>
    <numFmt numFmtId="165" formatCode="0.0000"/>
    <numFmt numFmtId="166" formatCode="_-* #,##0_-;\-* #,##0_-;_-* &quot;-&quot;??_-;_-@_-"/>
    <numFmt numFmtId="167" formatCode="0\+000.00"/>
    <numFmt numFmtId="168" formatCode="_-* #,##0_-;\-* #,##0_-;_-* &quot;-&quot;_-;_-@_-"/>
    <numFmt numFmtId="169" formatCode="\(#,##0\)"/>
  </numFmts>
  <fonts count="11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</font>
    <font>
      <sz val="16"/>
      <color indexed="8"/>
      <name val="Angsana New"/>
      <family val="1"/>
    </font>
    <font>
      <u/>
      <sz val="16"/>
      <name val="Angsana New"/>
      <family val="1"/>
    </font>
    <font>
      <sz val="16"/>
      <name val="Angsana New"/>
      <family val="1"/>
    </font>
    <font>
      <sz val="14"/>
      <color indexed="8"/>
      <name val="Angsana New"/>
      <family val="1"/>
    </font>
    <font>
      <b/>
      <sz val="14"/>
      <name val="Angsana New"/>
      <family val="1"/>
    </font>
    <font>
      <b/>
      <sz val="14"/>
      <color indexed="8"/>
      <name val="Angsana New"/>
      <family val="1"/>
    </font>
    <font>
      <sz val="14"/>
      <color indexed="12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86">
    <xf numFmtId="0" fontId="0" fillId="0" borderId="0" xfId="0"/>
    <xf numFmtId="0" fontId="4" fillId="0" borderId="0" xfId="0" applyFont="1"/>
    <xf numFmtId="0" fontId="6" fillId="2" borderId="0" xfId="2" applyFont="1" applyFill="1"/>
    <xf numFmtId="164" fontId="4" fillId="0" borderId="0" xfId="1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14" xfId="0" applyFont="1" applyBorder="1"/>
    <xf numFmtId="164" fontId="4" fillId="0" borderId="14" xfId="1" applyFont="1" applyBorder="1"/>
    <xf numFmtId="164" fontId="4" fillId="0" borderId="8" xfId="1" applyFont="1" applyBorder="1"/>
    <xf numFmtId="0" fontId="4" fillId="0" borderId="8" xfId="0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64" fontId="4" fillId="0" borderId="4" xfId="1" applyFont="1" applyBorder="1"/>
    <xf numFmtId="164" fontId="4" fillId="0" borderId="6" xfId="1" applyFont="1" applyBorder="1"/>
    <xf numFmtId="164" fontId="4" fillId="0" borderId="2" xfId="1" applyFont="1" applyBorder="1"/>
    <xf numFmtId="0" fontId="8" fillId="0" borderId="0" xfId="3" applyFont="1" applyAlignment="1">
      <alignment horizontal="centerContinuous" vertical="top"/>
    </xf>
    <xf numFmtId="164" fontId="8" fillId="0" borderId="0" xfId="1" applyFont="1" applyFill="1" applyAlignment="1">
      <alignment horizontal="centerContinuous" vertical="top"/>
    </xf>
    <xf numFmtId="164" fontId="8" fillId="0" borderId="0" xfId="4" applyFont="1" applyFill="1" applyBorder="1" applyAlignment="1">
      <alignment horizontal="centerContinuous" vertical="top"/>
    </xf>
    <xf numFmtId="166" fontId="8" fillId="0" borderId="0" xfId="4" applyNumberFormat="1" applyFont="1" applyFill="1" applyBorder="1" applyAlignment="1">
      <alignment horizontal="centerContinuous" vertical="top"/>
    </xf>
    <xf numFmtId="41" fontId="8" fillId="0" borderId="0" xfId="3" applyNumberFormat="1" applyFont="1" applyAlignment="1">
      <alignment horizontal="centerContinuous" vertical="top"/>
    </xf>
    <xf numFmtId="0" fontId="8" fillId="0" borderId="0" xfId="3" applyFont="1" applyAlignment="1">
      <alignment vertical="top"/>
    </xf>
    <xf numFmtId="164" fontId="8" fillId="0" borderId="0" xfId="4" applyFont="1" applyFill="1" applyBorder="1" applyAlignment="1">
      <alignment vertical="top"/>
    </xf>
    <xf numFmtId="41" fontId="8" fillId="0" borderId="0" xfId="3" applyNumberFormat="1" applyFont="1" applyAlignment="1">
      <alignment horizontal="left" vertical="top"/>
    </xf>
    <xf numFmtId="0" fontId="8" fillId="0" borderId="15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top"/>
    </xf>
    <xf numFmtId="0" fontId="8" fillId="0" borderId="7" xfId="3" applyFont="1" applyBorder="1" applyAlignment="1">
      <alignment horizontal="center" vertical="top"/>
    </xf>
    <xf numFmtId="164" fontId="8" fillId="0" borderId="5" xfId="4" applyFont="1" applyFill="1" applyBorder="1" applyAlignment="1">
      <alignment horizontal="center" vertical="top"/>
    </xf>
    <xf numFmtId="166" fontId="8" fillId="0" borderId="5" xfId="4" applyNumberFormat="1" applyFont="1" applyFill="1" applyBorder="1" applyAlignment="1">
      <alignment horizontal="center" vertical="top"/>
    </xf>
    <xf numFmtId="164" fontId="8" fillId="0" borderId="3" xfId="4" applyFont="1" applyFill="1" applyBorder="1" applyAlignment="1">
      <alignment horizontal="center" vertical="top"/>
    </xf>
    <xf numFmtId="166" fontId="8" fillId="0" borderId="3" xfId="4" applyNumberFormat="1" applyFont="1" applyFill="1" applyBorder="1" applyAlignment="1">
      <alignment horizontal="center" vertical="top"/>
    </xf>
    <xf numFmtId="0" fontId="8" fillId="0" borderId="8" xfId="5" quotePrefix="1" applyFont="1" applyBorder="1" applyAlignment="1">
      <alignment horizontal="center" vertical="top"/>
    </xf>
    <xf numFmtId="167" fontId="8" fillId="0" borderId="0" xfId="5" applyNumberFormat="1" applyFont="1" applyAlignment="1">
      <alignment horizontal="center" vertical="top"/>
    </xf>
    <xf numFmtId="0" fontId="8" fillId="0" borderId="0" xfId="5" applyFont="1" applyAlignment="1">
      <alignment vertical="top"/>
    </xf>
    <xf numFmtId="167" fontId="8" fillId="0" borderId="0" xfId="5" applyNumberFormat="1" applyFont="1" applyAlignment="1">
      <alignment vertical="top"/>
    </xf>
    <xf numFmtId="2" fontId="8" fillId="0" borderId="4" xfId="5" applyNumberFormat="1" applyFont="1" applyBorder="1" applyAlignment="1">
      <alignment horizontal="center" vertical="top"/>
    </xf>
    <xf numFmtId="0" fontId="8" fillId="0" borderId="8" xfId="5" applyFont="1" applyBorder="1" applyAlignment="1">
      <alignment horizontal="center" vertical="top"/>
    </xf>
    <xf numFmtId="169" fontId="8" fillId="0" borderId="8" xfId="5" quotePrefix="1" applyNumberFormat="1" applyFont="1" applyBorder="1" applyAlignment="1">
      <alignment horizontal="center" vertical="top"/>
    </xf>
    <xf numFmtId="169" fontId="8" fillId="0" borderId="1" xfId="5" quotePrefix="1" applyNumberFormat="1" applyFont="1" applyBorder="1" applyAlignment="1">
      <alignment horizontal="center" vertical="top"/>
    </xf>
    <xf numFmtId="167" fontId="8" fillId="0" borderId="10" xfId="5" applyNumberFormat="1" applyFont="1" applyBorder="1" applyAlignment="1">
      <alignment horizontal="centerContinuous" vertical="top"/>
    </xf>
    <xf numFmtId="0" fontId="8" fillId="0" borderId="10" xfId="5" applyFont="1" applyBorder="1" applyAlignment="1">
      <alignment horizontal="centerContinuous" vertical="top"/>
    </xf>
    <xf numFmtId="2" fontId="8" fillId="0" borderId="2" xfId="5" applyNumberFormat="1" applyFont="1" applyBorder="1" applyAlignment="1">
      <alignment horizontal="centerContinuous" vertical="top"/>
    </xf>
    <xf numFmtId="0" fontId="8" fillId="0" borderId="1" xfId="5" applyFont="1" applyBorder="1" applyAlignment="1">
      <alignment horizontal="center" vertical="top"/>
    </xf>
    <xf numFmtId="164" fontId="8" fillId="0" borderId="14" xfId="4" applyFont="1" applyFill="1" applyBorder="1" applyAlignment="1">
      <alignment horizontal="center" vertical="top"/>
    </xf>
    <xf numFmtId="166" fontId="8" fillId="0" borderId="14" xfId="4" applyNumberFormat="1" applyFont="1" applyFill="1" applyBorder="1" applyAlignment="1">
      <alignment horizontal="center" vertical="top"/>
    </xf>
    <xf numFmtId="164" fontId="3" fillId="0" borderId="8" xfId="1" applyFont="1" applyFill="1" applyBorder="1" applyAlignment="1">
      <alignment horizontal="center" vertical="top"/>
    </xf>
    <xf numFmtId="164" fontId="3" fillId="0" borderId="8" xfId="4" applyFont="1" applyFill="1" applyBorder="1" applyAlignment="1">
      <alignment horizontal="center" vertical="top"/>
    </xf>
    <xf numFmtId="166" fontId="3" fillId="0" borderId="8" xfId="4" applyNumberFormat="1" applyFont="1" applyFill="1" applyBorder="1" applyAlignment="1">
      <alignment horizontal="center" vertical="top"/>
    </xf>
    <xf numFmtId="164" fontId="3" fillId="0" borderId="3" xfId="4" applyFont="1" applyFill="1" applyBorder="1" applyAlignment="1">
      <alignment horizontal="center" vertical="top"/>
    </xf>
    <xf numFmtId="37" fontId="3" fillId="0" borderId="0" xfId="4" applyNumberFormat="1" applyFont="1" applyFill="1" applyBorder="1" applyAlignment="1">
      <alignment horizontal="center" vertical="top"/>
    </xf>
    <xf numFmtId="166" fontId="3" fillId="0" borderId="3" xfId="4" applyNumberFormat="1" applyFont="1" applyFill="1" applyBorder="1" applyAlignment="1">
      <alignment horizontal="center" vertical="top"/>
    </xf>
    <xf numFmtId="0" fontId="7" fillId="0" borderId="0" xfId="0" applyFont="1"/>
    <xf numFmtId="0" fontId="7" fillId="0" borderId="13" xfId="0" applyFont="1" applyBorder="1"/>
    <xf numFmtId="0" fontId="7" fillId="0" borderId="7" xfId="0" applyFont="1" applyBorder="1"/>
    <xf numFmtId="0" fontId="9" fillId="0" borderId="0" xfId="0" applyFont="1"/>
    <xf numFmtId="0" fontId="7" fillId="0" borderId="4" xfId="0" applyFont="1" applyBorder="1"/>
    <xf numFmtId="164" fontId="3" fillId="0" borderId="5" xfId="4" applyFont="1" applyFill="1" applyBorder="1" applyAlignment="1">
      <alignment horizontal="center" vertical="top"/>
    </xf>
    <xf numFmtId="166" fontId="3" fillId="0" borderId="5" xfId="4" applyNumberFormat="1" applyFont="1" applyFill="1" applyBorder="1" applyAlignment="1">
      <alignment horizontal="center" vertical="top"/>
    </xf>
    <xf numFmtId="0" fontId="9" fillId="0" borderId="13" xfId="0" applyFont="1" applyBorder="1"/>
    <xf numFmtId="0" fontId="8" fillId="0" borderId="6" xfId="3" applyFont="1" applyBorder="1" applyAlignment="1">
      <alignment horizontal="center" vertical="top"/>
    </xf>
    <xf numFmtId="0" fontId="8" fillId="0" borderId="13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164" fontId="8" fillId="0" borderId="14" xfId="4" applyFont="1" applyFill="1" applyBorder="1" applyAlignment="1">
      <alignment horizontal="center" vertical="center"/>
    </xf>
    <xf numFmtId="166" fontId="8" fillId="0" borderId="2" xfId="4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7" fillId="0" borderId="10" xfId="0" applyFont="1" applyBorder="1"/>
    <xf numFmtId="166" fontId="8" fillId="0" borderId="1" xfId="4" applyNumberFormat="1" applyFont="1" applyFill="1" applyBorder="1" applyAlignment="1">
      <alignment horizontal="center" vertical="top"/>
    </xf>
    <xf numFmtId="166" fontId="8" fillId="0" borderId="8" xfId="4" applyNumberFormat="1" applyFont="1" applyFill="1" applyBorder="1" applyAlignment="1">
      <alignment horizontal="center" vertical="top"/>
    </xf>
    <xf numFmtId="166" fontId="8" fillId="0" borderId="10" xfId="4" applyNumberFormat="1" applyFont="1" applyFill="1" applyBorder="1" applyAlignment="1">
      <alignment horizontal="center" vertical="center"/>
    </xf>
    <xf numFmtId="0" fontId="7" fillId="0" borderId="0" xfId="0" applyFont="1" applyBorder="1"/>
    <xf numFmtId="41" fontId="8" fillId="0" borderId="12" xfId="3" applyNumberFormat="1" applyFont="1" applyBorder="1" applyAlignment="1">
      <alignment horizontal="center" vertical="center"/>
    </xf>
    <xf numFmtId="41" fontId="8" fillId="0" borderId="6" xfId="3" applyNumberFormat="1" applyFont="1" applyBorder="1" applyAlignment="1">
      <alignment horizontal="center" vertical="top"/>
    </xf>
    <xf numFmtId="168" fontId="8" fillId="0" borderId="4" xfId="5" applyNumberFormat="1" applyFont="1" applyBorder="1" applyAlignment="1">
      <alignment horizontal="center" vertical="top"/>
    </xf>
    <xf numFmtId="168" fontId="8" fillId="0" borderId="2" xfId="5" applyNumberFormat="1" applyFont="1" applyBorder="1" applyAlignment="1">
      <alignment horizontal="center" vertical="top"/>
    </xf>
    <xf numFmtId="164" fontId="3" fillId="0" borderId="3" xfId="1" applyFont="1" applyFill="1" applyBorder="1" applyAlignment="1">
      <alignment horizontal="center" vertical="top"/>
    </xf>
    <xf numFmtId="0" fontId="8" fillId="0" borderId="4" xfId="5" applyFont="1" applyBorder="1" applyAlignment="1">
      <alignment horizontal="center" vertical="top"/>
    </xf>
    <xf numFmtId="0" fontId="8" fillId="0" borderId="2" xfId="5" applyFont="1" applyBorder="1" applyAlignment="1">
      <alignment horizontal="center" vertical="top"/>
    </xf>
    <xf numFmtId="164" fontId="8" fillId="0" borderId="7" xfId="4" applyFont="1" applyFill="1" applyBorder="1" applyAlignment="1">
      <alignment horizontal="center" vertical="top"/>
    </xf>
    <xf numFmtId="164" fontId="8" fillId="0" borderId="10" xfId="4" applyFont="1" applyFill="1" applyBorder="1" applyAlignment="1">
      <alignment horizontal="center" vertical="top"/>
    </xf>
    <xf numFmtId="164" fontId="7" fillId="0" borderId="0" xfId="1" applyFont="1"/>
    <xf numFmtId="164" fontId="9" fillId="0" borderId="15" xfId="1" applyFont="1" applyBorder="1" applyAlignment="1">
      <alignment horizontal="center"/>
    </xf>
    <xf numFmtId="164" fontId="9" fillId="0" borderId="9" xfId="1" applyFont="1" applyBorder="1" applyAlignment="1">
      <alignment horizontal="center"/>
    </xf>
    <xf numFmtId="164" fontId="7" fillId="0" borderId="8" xfId="1" applyFont="1" applyBorder="1"/>
    <xf numFmtId="164" fontId="7" fillId="0" borderId="1" xfId="1" applyFont="1" applyBorder="1"/>
    <xf numFmtId="0" fontId="7" fillId="0" borderId="0" xfId="0" applyFont="1" applyAlignment="1">
      <alignment horizontal="center"/>
    </xf>
    <xf numFmtId="0" fontId="8" fillId="0" borderId="0" xfId="5" applyFont="1" applyBorder="1" applyAlignment="1">
      <alignment vertical="top"/>
    </xf>
    <xf numFmtId="0" fontId="7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15" xfId="5" quotePrefix="1" applyFont="1" applyBorder="1" applyAlignment="1">
      <alignment horizontal="center" vertical="top"/>
    </xf>
    <xf numFmtId="167" fontId="8" fillId="0" borderId="13" xfId="5" applyNumberFormat="1" applyFont="1" applyBorder="1" applyAlignment="1">
      <alignment horizontal="center" vertical="top"/>
    </xf>
    <xf numFmtId="0" fontId="8" fillId="0" borderId="13" xfId="5" applyFont="1" applyBorder="1" applyAlignment="1">
      <alignment vertical="top"/>
    </xf>
    <xf numFmtId="167" fontId="8" fillId="0" borderId="13" xfId="5" applyNumberFormat="1" applyFont="1" applyBorder="1" applyAlignment="1">
      <alignment vertical="top"/>
    </xf>
    <xf numFmtId="2" fontId="8" fillId="0" borderId="12" xfId="5" applyNumberFormat="1" applyFont="1" applyBorder="1" applyAlignment="1">
      <alignment horizontal="center" vertical="top"/>
    </xf>
    <xf numFmtId="164" fontId="3" fillId="0" borderId="11" xfId="1" applyFont="1" applyFill="1" applyBorder="1" applyAlignment="1">
      <alignment horizontal="center" vertical="top"/>
    </xf>
    <xf numFmtId="0" fontId="7" fillId="0" borderId="15" xfId="0" applyFont="1" applyBorder="1"/>
    <xf numFmtId="0" fontId="8" fillId="0" borderId="15" xfId="5" applyFont="1" applyBorder="1" applyAlignment="1">
      <alignment horizontal="center" vertical="top"/>
    </xf>
    <xf numFmtId="166" fontId="8" fillId="0" borderId="11" xfId="4" applyNumberFormat="1" applyFont="1" applyFill="1" applyBorder="1" applyAlignment="1">
      <alignment horizontal="center" vertical="top"/>
    </xf>
    <xf numFmtId="164" fontId="8" fillId="0" borderId="11" xfId="4" applyFont="1" applyFill="1" applyBorder="1" applyAlignment="1">
      <alignment horizontal="center" vertical="top"/>
    </xf>
    <xf numFmtId="164" fontId="7" fillId="0" borderId="15" xfId="1" applyFont="1" applyBorder="1"/>
    <xf numFmtId="168" fontId="8" fillId="0" borderId="12" xfId="5" applyNumberFormat="1" applyFont="1" applyBorder="1" applyAlignment="1">
      <alignment horizontal="center" vertical="top"/>
    </xf>
    <xf numFmtId="167" fontId="8" fillId="0" borderId="0" xfId="5" applyNumberFormat="1" applyFont="1" applyBorder="1" applyAlignment="1">
      <alignment horizontal="center" vertical="top"/>
    </xf>
    <xf numFmtId="167" fontId="8" fillId="0" borderId="0" xfId="5" applyNumberFormat="1" applyFont="1" applyBorder="1" applyAlignment="1">
      <alignment vertical="top"/>
    </xf>
    <xf numFmtId="0" fontId="7" fillId="0" borderId="9" xfId="0" applyFont="1" applyBorder="1" applyAlignment="1">
      <alignment horizontal="center"/>
    </xf>
    <xf numFmtId="37" fontId="3" fillId="0" borderId="7" xfId="4" applyNumberFormat="1" applyFont="1" applyFill="1" applyBorder="1" applyAlignment="1">
      <alignment horizontal="center" vertical="top"/>
    </xf>
    <xf numFmtId="164" fontId="3" fillId="0" borderId="5" xfId="1" applyFont="1" applyFill="1" applyBorder="1" applyAlignment="1">
      <alignment horizontal="center" vertical="top"/>
    </xf>
    <xf numFmtId="164" fontId="3" fillId="0" borderId="9" xfId="1" applyFont="1" applyFill="1" applyBorder="1" applyAlignment="1">
      <alignment horizontal="center" vertical="top"/>
    </xf>
    <xf numFmtId="0" fontId="7" fillId="0" borderId="6" xfId="0" applyFont="1" applyBorder="1"/>
    <xf numFmtId="166" fontId="8" fillId="0" borderId="0" xfId="4" applyNumberFormat="1" applyFont="1" applyFill="1" applyBorder="1" applyAlignment="1">
      <alignment horizontal="center" vertical="top"/>
    </xf>
    <xf numFmtId="166" fontId="8" fillId="0" borderId="10" xfId="4" applyNumberFormat="1" applyFont="1" applyFill="1" applyBorder="1" applyAlignment="1">
      <alignment horizontal="center" vertical="top"/>
    </xf>
    <xf numFmtId="166" fontId="8" fillId="0" borderId="13" xfId="4" applyNumberFormat="1" applyFont="1" applyFill="1" applyBorder="1" applyAlignment="1">
      <alignment horizontal="center" vertical="top"/>
    </xf>
    <xf numFmtId="166" fontId="3" fillId="0" borderId="4" xfId="4" applyNumberFormat="1" applyFont="1" applyFill="1" applyBorder="1" applyAlignment="1">
      <alignment horizontal="center" vertical="top"/>
    </xf>
    <xf numFmtId="166" fontId="3" fillId="0" borderId="0" xfId="4" applyNumberFormat="1" applyFont="1" applyFill="1" applyBorder="1" applyAlignment="1">
      <alignment horizontal="center" vertical="top"/>
    </xf>
    <xf numFmtId="166" fontId="3" fillId="0" borderId="7" xfId="4" applyNumberFormat="1" applyFont="1" applyFill="1" applyBorder="1" applyAlignment="1">
      <alignment horizontal="center" vertical="top"/>
    </xf>
    <xf numFmtId="164" fontId="8" fillId="0" borderId="15" xfId="4" applyFont="1" applyFill="1" applyBorder="1" applyAlignment="1">
      <alignment horizontal="center" vertical="top"/>
    </xf>
    <xf numFmtId="164" fontId="8" fillId="0" borderId="8" xfId="4" applyFont="1" applyFill="1" applyBorder="1" applyAlignment="1">
      <alignment horizontal="center" vertical="top"/>
    </xf>
    <xf numFmtId="164" fontId="8" fillId="0" borderId="1" xfId="4" applyFont="1" applyFill="1" applyBorder="1" applyAlignment="1">
      <alignment horizontal="center" vertical="top"/>
    </xf>
    <xf numFmtId="164" fontId="3" fillId="0" borderId="9" xfId="4" applyFont="1" applyFill="1" applyBorder="1" applyAlignment="1">
      <alignment horizontal="center" vertical="top"/>
    </xf>
    <xf numFmtId="164" fontId="8" fillId="0" borderId="0" xfId="1" applyFont="1" applyAlignment="1">
      <alignment horizontal="centerContinuous" vertical="top"/>
    </xf>
    <xf numFmtId="164" fontId="8" fillId="0" borderId="0" xfId="1" applyFont="1" applyAlignment="1">
      <alignment vertical="top"/>
    </xf>
    <xf numFmtId="164" fontId="8" fillId="0" borderId="15" xfId="1" applyFont="1" applyBorder="1" applyAlignment="1">
      <alignment horizontal="center" vertical="center"/>
    </xf>
    <xf numFmtId="164" fontId="8" fillId="0" borderId="9" xfId="1" applyFont="1" applyBorder="1" applyAlignment="1">
      <alignment horizontal="center" vertical="top"/>
    </xf>
    <xf numFmtId="164" fontId="8" fillId="0" borderId="8" xfId="1" applyFont="1" applyBorder="1" applyAlignment="1">
      <alignment horizontal="center" vertical="top"/>
    </xf>
    <xf numFmtId="164" fontId="8" fillId="0" borderId="1" xfId="1" applyFont="1" applyBorder="1" applyAlignment="1">
      <alignment horizontal="center" vertical="top"/>
    </xf>
    <xf numFmtId="0" fontId="8" fillId="0" borderId="0" xfId="6" applyFont="1" applyAlignment="1">
      <alignment horizontal="left"/>
    </xf>
    <xf numFmtId="0" fontId="8" fillId="0" borderId="0" xfId="6" applyFont="1"/>
    <xf numFmtId="0" fontId="3" fillId="0" borderId="0" xfId="7" applyFont="1"/>
    <xf numFmtId="0" fontId="3" fillId="0" borderId="0" xfId="6" applyFont="1" applyAlignment="1">
      <alignment horizontal="left"/>
    </xf>
    <xf numFmtId="0" fontId="3" fillId="0" borderId="0" xfId="6" applyFont="1"/>
    <xf numFmtId="0" fontId="3" fillId="0" borderId="16" xfId="6" applyFont="1" applyBorder="1" applyAlignment="1">
      <alignment horizontal="center"/>
    </xf>
    <xf numFmtId="0" fontId="10" fillId="0" borderId="0" xfId="6" applyFont="1" applyAlignment="1">
      <alignment horizontal="left"/>
    </xf>
    <xf numFmtId="0" fontId="10" fillId="0" borderId="0" xfId="6" applyFont="1"/>
    <xf numFmtId="0" fontId="7" fillId="0" borderId="0" xfId="7" applyFont="1"/>
    <xf numFmtId="2" fontId="8" fillId="0" borderId="0" xfId="5" applyNumberFormat="1" applyFont="1" applyBorder="1" applyAlignment="1">
      <alignment horizontal="center" vertical="top"/>
    </xf>
    <xf numFmtId="2" fontId="8" fillId="0" borderId="10" xfId="5" applyNumberFormat="1" applyFont="1" applyBorder="1" applyAlignment="1">
      <alignment horizontal="centerContinuous" vertical="top"/>
    </xf>
    <xf numFmtId="0" fontId="9" fillId="0" borderId="0" xfId="0" applyFont="1" applyAlignment="1">
      <alignment horizontal="center"/>
    </xf>
    <xf numFmtId="164" fontId="3" fillId="0" borderId="0" xfId="1" applyFont="1"/>
    <xf numFmtId="0" fontId="4" fillId="0" borderId="0" xfId="0" applyFont="1"/>
    <xf numFmtId="0" fontId="4" fillId="0" borderId="5" xfId="0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64" fontId="8" fillId="0" borderId="14" xfId="4" applyFont="1" applyFill="1" applyBorder="1" applyAlignment="1">
      <alignment horizontal="center" vertical="center"/>
    </xf>
    <xf numFmtId="164" fontId="8" fillId="0" borderId="2" xfId="4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</cellXfs>
  <cellStyles count="8">
    <cellStyle name="Comma" xfId="1" builtinId="3"/>
    <cellStyle name="Comma 79" xfId="4"/>
    <cellStyle name="Normal" xfId="0" builtinId="0"/>
    <cellStyle name="Normal 10 2 2" xfId="6"/>
    <cellStyle name="Normal 5 3" xfId="7"/>
    <cellStyle name="Normal_UNITCOST 2" xfId="5"/>
    <cellStyle name="Normal_UNITCOST 3 2" xfId="3"/>
    <cellStyle name="ปกติ_ปร.5_SPB1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ban-Nurse/Downloads/BOQ&#3629;&#3634;&#3588;&#3634;&#3619;&#3650;&#3604;&#3617;&#3648;&#3629;&#3609;&#3585;&#3611;&#3619;&#3632;&#3626;&#3591;&#3588;&#3660;&#3624;&#3634;&#3621;&#3634;&#3585;&#3621;&#3634;&#3591;&#3609;&#3609;&#3607;&#3610;&#3640;&#3619;&#3637;%2011-03-67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แก้ไข "/>
      <sheetName val="1.1สรุปราคากลาง กอง"/>
      <sheetName val="1.2สรุปราคากลาง(กก.)"/>
      <sheetName val="2.สรุป ปร.5"/>
      <sheetName val="3.ปร.4 BOQ"/>
      <sheetName val="ปร.(พ)"/>
      <sheetName val="ค่าใช้จ่ายพิเศษ"/>
      <sheetName val="ปร.6"/>
      <sheetName val="1_ใบสรุปประเภทงานอาคาร(ปร.5)"/>
      <sheetName val="1_ใบสรุปประเภทงานอาคาร(ปร.5)-No"/>
      <sheetName val="2_ใบสรุปงานอาคาร"/>
      <sheetName val="3_BOQงานอาคาร(ปร4)-No"/>
      <sheetName val="ป.1"/>
      <sheetName val="ป.2"/>
      <sheetName val="ป.3"/>
      <sheetName val="สรุปปริมาณงาน1"/>
      <sheetName val="4.สรุปปริมาณงาน"/>
      <sheetName val="3_BOQงานอาคาร(ปร4)"/>
      <sheetName val="ครุภัณฑ์"/>
      <sheetName val="ปร.2 อาคาร"/>
      <sheetName val="ปร.2หลังคา"/>
      <sheetName val="5.งานหาปริมาณ"/>
      <sheetName val="6.งานโครงสร้าง คสล."/>
      <sheetName val="Sheet1"/>
      <sheetName val="7.ราคาวัสดุและค่าขนส่ง"/>
      <sheetName val="8.ราคาวัสดุก่อสร้าง"/>
      <sheetName val="9.แหล่งหิน,ทราย"/>
      <sheetName val="10.1บัญชีราคาต่อหน่วยชลประทาน"/>
      <sheetName val="10.2ราคาต่อหน่วยชลประทาน"/>
      <sheetName val="อัตราราคางานดิน"/>
      <sheetName val="อัตราราคาระเบิดหิน"/>
      <sheetName val="คอนกรีต&amp;หิน"/>
      <sheetName val="ส่วนขยายตัวยุบตัว"/>
      <sheetName val="ค่าบดอัดเบา"/>
      <sheetName val="11.1บัญชีราคางานทางและสะพาน"/>
      <sheetName val="11.2ราคาต่อหน่วยงานทางและสะพาน"/>
      <sheetName val="12.1งานเสาเข็ม"/>
      <sheetName val="12.2เสาเข็มเจาะ"/>
      <sheetName val="12.3พิกัดเสาเข็ม"/>
      <sheetName val="13.1งานวางท่อเหลี่ยม"/>
      <sheetName val="13.1.1_ค่าวางและเชื่อมท่อHDPE. "/>
      <sheetName val="13.1.2_ค่าติดตั้งท่อ HDPE."/>
      <sheetName val="13.2งานดันท่อลอด"/>
      <sheetName val="13.3พิกัดท่อเหลี่ยม"/>
      <sheetName val="14.1งานบ่อพักท่อกลม"/>
      <sheetName val="14.2งานบ่อพักท่อเหลี่ยม"/>
      <sheetName val="15.รางระบายน้ำ"/>
      <sheetName val="16.งานอาคารชลศาสตร์"/>
      <sheetName val="ปร.2"/>
      <sheetName val="สอบเขตที่ดิน"/>
      <sheetName val="เอกสารประกอบ1"/>
      <sheetName val="เอกสารประกอบ2"/>
      <sheetName val="งานป้องกันดินพังท่อกลม"/>
      <sheetName val="งานป้องกันดินพังท่อเหลี่ยม"/>
      <sheetName val="ป้องกันดินพังบ่อสูบ"/>
      <sheetName val="ตอกเข็มพืดเหล็ก"/>
      <sheetName val="งานสนับสนุน"/>
      <sheetName val="อัตราราคางานปลูกหญ้า"/>
      <sheetName val="ค่าดำเนินการงานทาง"/>
      <sheetName val="งานตีเส้นจราจร"/>
      <sheetName val="บัญชีราคาต่อหน่วยอาคาร(1)"/>
      <sheetName val="17.1บัญชีราคาต่อหน่วยอาคาร"/>
      <sheetName val="17.2ราคาต่อหน่วยอาคาร"/>
      <sheetName val="18.บัญชีค่าแรงงาน"/>
      <sheetName val="ค่าขนส่ง"/>
      <sheetName val="อัตราค่าจ้างขั้นต่ำ"/>
      <sheetName val="F ชล ตกชุก 1,2"/>
      <sheetName val="คำนวณFactor F"/>
      <sheetName val="ตาราง Factor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G9">
            <v>1.2997000000000001</v>
          </cell>
        </row>
        <row r="17">
          <cell r="K17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6">
          <cell r="R26">
            <v>6835616.6107743755</v>
          </cell>
        </row>
      </sheetData>
      <sheetData sheetId="18">
        <row r="15">
          <cell r="M15">
            <v>725000</v>
          </cell>
        </row>
      </sheetData>
      <sheetData sheetId="19">
        <row r="23">
          <cell r="N23">
            <v>21.451000000000001</v>
          </cell>
          <cell r="O23">
            <v>176.79999999999998</v>
          </cell>
          <cell r="Q23">
            <v>172</v>
          </cell>
          <cell r="R23">
            <v>200</v>
          </cell>
          <cell r="U23">
            <v>2134</v>
          </cell>
          <cell r="V23">
            <v>257</v>
          </cell>
          <cell r="W23">
            <v>0</v>
          </cell>
        </row>
      </sheetData>
      <sheetData sheetId="20">
        <row r="12">
          <cell r="L12">
            <v>193.01999999999998</v>
          </cell>
        </row>
        <row r="26">
          <cell r="L26">
            <v>1097</v>
          </cell>
        </row>
        <row r="34">
          <cell r="L34">
            <v>123.74999999999999</v>
          </cell>
        </row>
        <row r="47">
          <cell r="L47">
            <v>122.4152</v>
          </cell>
        </row>
        <row r="49">
          <cell r="L49">
            <v>13.8</v>
          </cell>
        </row>
        <row r="50">
          <cell r="L50">
            <v>41.400000000000006</v>
          </cell>
        </row>
        <row r="51">
          <cell r="L51">
            <v>16.34</v>
          </cell>
        </row>
        <row r="52">
          <cell r="L52">
            <v>6.01</v>
          </cell>
        </row>
        <row r="53">
          <cell r="L53">
            <v>5.45</v>
          </cell>
        </row>
        <row r="54">
          <cell r="L54">
            <v>1.5</v>
          </cell>
        </row>
        <row r="55">
          <cell r="L55">
            <v>7.82</v>
          </cell>
        </row>
        <row r="56">
          <cell r="L56">
            <v>5.39</v>
          </cell>
        </row>
        <row r="57">
          <cell r="L57">
            <v>8.3999999999999986</v>
          </cell>
        </row>
      </sheetData>
      <sheetData sheetId="21" refreshError="1"/>
      <sheetData sheetId="22" refreshError="1"/>
      <sheetData sheetId="23" refreshError="1"/>
      <sheetData sheetId="24">
        <row r="6">
          <cell r="C6" t="str">
            <v>โครงการก่อสร้างอาคารโดมอเนกประสงค์ระหว่างอาคารศาลากลางจังหวัดนนทบุรี</v>
          </cell>
        </row>
        <row r="7">
          <cell r="C7" t="str">
            <v>ภายในศูนย์ราชการจังหวัดนนทบุรี ถนนรัตนาธิเบศร์ ตำบลบางกระสอ</v>
          </cell>
          <cell r="D7" t="str">
            <v>อำเภอ</v>
          </cell>
          <cell r="E7" t="str">
            <v>เมืองนนทบุรี</v>
          </cell>
          <cell r="F7" t="str">
            <v>จังหวัด</v>
          </cell>
          <cell r="G7" t="str">
            <v>นนทบุรี</v>
          </cell>
        </row>
        <row r="8">
          <cell r="C8">
            <v>28</v>
          </cell>
          <cell r="E8" t="str">
            <v>กุมภาพันธ์</v>
          </cell>
          <cell r="G8">
            <v>2567</v>
          </cell>
        </row>
        <row r="15">
          <cell r="C15">
            <v>9660000</v>
          </cell>
        </row>
        <row r="109">
          <cell r="O109">
            <v>2420.6</v>
          </cell>
        </row>
        <row r="121">
          <cell r="O121">
            <v>21950</v>
          </cell>
        </row>
        <row r="122">
          <cell r="O122">
            <v>21200</v>
          </cell>
        </row>
        <row r="123">
          <cell r="O123">
            <v>20700</v>
          </cell>
        </row>
        <row r="124">
          <cell r="O124">
            <v>20500</v>
          </cell>
        </row>
        <row r="125">
          <cell r="O125">
            <v>20500</v>
          </cell>
        </row>
        <row r="126">
          <cell r="O126">
            <v>20500</v>
          </cell>
        </row>
        <row r="298">
          <cell r="O298">
            <v>772.98</v>
          </cell>
        </row>
        <row r="300">
          <cell r="O300">
            <v>676.4</v>
          </cell>
        </row>
        <row r="307">
          <cell r="O307">
            <v>508.33</v>
          </cell>
        </row>
      </sheetData>
      <sheetData sheetId="25">
        <row r="247">
          <cell r="D247">
            <v>20750</v>
          </cell>
        </row>
        <row r="273">
          <cell r="D273">
            <v>25.83</v>
          </cell>
        </row>
        <row r="282">
          <cell r="D282">
            <v>2054.1999999999998</v>
          </cell>
        </row>
        <row r="308">
          <cell r="G308">
            <v>34.6</v>
          </cell>
        </row>
        <row r="3415">
          <cell r="G3415">
            <v>25.584659090909089</v>
          </cell>
        </row>
      </sheetData>
      <sheetData sheetId="26" refreshError="1"/>
      <sheetData sheetId="27">
        <row r="1">
          <cell r="P1" t="str">
            <v>Final List</v>
          </cell>
        </row>
        <row r="2">
          <cell r="P2" t="str">
            <v/>
          </cell>
        </row>
        <row r="3">
          <cell r="P3" t="str">
            <v/>
          </cell>
        </row>
        <row r="4">
          <cell r="P4" t="str">
            <v/>
          </cell>
        </row>
        <row r="5">
          <cell r="P5" t="str">
            <v/>
          </cell>
        </row>
        <row r="6">
          <cell r="P6" t="str">
            <v/>
          </cell>
        </row>
        <row r="7">
          <cell r="P7" t="str">
            <v/>
          </cell>
        </row>
        <row r="8">
          <cell r="P8" t="str">
            <v/>
          </cell>
        </row>
        <row r="9">
          <cell r="P9" t="str">
            <v/>
          </cell>
        </row>
        <row r="10">
          <cell r="P10" t="str">
            <v/>
          </cell>
        </row>
        <row r="11">
          <cell r="P11" t="str">
            <v/>
          </cell>
        </row>
        <row r="12">
          <cell r="P12" t="str">
            <v/>
          </cell>
        </row>
        <row r="13">
          <cell r="P13" t="str">
            <v/>
          </cell>
        </row>
        <row r="14">
          <cell r="P14" t="str">
            <v/>
          </cell>
        </row>
        <row r="15">
          <cell r="P15" t="str">
            <v/>
          </cell>
        </row>
        <row r="16">
          <cell r="P16" t="str">
            <v/>
          </cell>
        </row>
        <row r="17">
          <cell r="P17" t="str">
            <v/>
          </cell>
        </row>
        <row r="18">
          <cell r="P18" t="str">
            <v/>
          </cell>
        </row>
        <row r="19">
          <cell r="P19" t="str">
            <v/>
          </cell>
        </row>
        <row r="20">
          <cell r="P20" t="str">
            <v/>
          </cell>
        </row>
        <row r="21">
          <cell r="P21" t="str">
            <v/>
          </cell>
        </row>
        <row r="22">
          <cell r="P22" t="str">
            <v/>
          </cell>
        </row>
        <row r="23">
          <cell r="P23" t="str">
            <v/>
          </cell>
        </row>
        <row r="24">
          <cell r="P24" t="str">
            <v/>
          </cell>
        </row>
        <row r="25">
          <cell r="P25" t="str">
            <v/>
          </cell>
        </row>
        <row r="26">
          <cell r="P26" t="str">
            <v/>
          </cell>
        </row>
        <row r="27">
          <cell r="P27" t="str">
            <v/>
          </cell>
        </row>
        <row r="28">
          <cell r="P28" t="str">
            <v/>
          </cell>
        </row>
        <row r="29">
          <cell r="P29" t="str">
            <v/>
          </cell>
        </row>
        <row r="30">
          <cell r="P30" t="str">
            <v/>
          </cell>
        </row>
        <row r="31">
          <cell r="P31" t="str">
            <v/>
          </cell>
        </row>
        <row r="32">
          <cell r="P32" t="str">
            <v/>
          </cell>
        </row>
        <row r="33">
          <cell r="P33" t="str">
            <v/>
          </cell>
        </row>
        <row r="34">
          <cell r="P34" t="str">
            <v/>
          </cell>
        </row>
        <row r="35">
          <cell r="P35" t="str">
            <v/>
          </cell>
        </row>
        <row r="36">
          <cell r="P36" t="str">
            <v/>
          </cell>
        </row>
        <row r="37">
          <cell r="P37" t="str">
            <v/>
          </cell>
        </row>
        <row r="38">
          <cell r="P38" t="str">
            <v/>
          </cell>
        </row>
        <row r="39">
          <cell r="P39" t="str">
            <v/>
          </cell>
        </row>
        <row r="40">
          <cell r="P40" t="str">
            <v/>
          </cell>
        </row>
        <row r="41">
          <cell r="P41" t="str">
            <v/>
          </cell>
        </row>
        <row r="42">
          <cell r="P42" t="str">
            <v/>
          </cell>
        </row>
        <row r="43">
          <cell r="P43" t="str">
            <v/>
          </cell>
        </row>
        <row r="44">
          <cell r="P44" t="str">
            <v/>
          </cell>
        </row>
        <row r="45">
          <cell r="P45" t="str">
            <v/>
          </cell>
        </row>
        <row r="46">
          <cell r="P46" t="str">
            <v/>
          </cell>
        </row>
        <row r="47">
          <cell r="P47" t="str">
            <v/>
          </cell>
        </row>
        <row r="48">
          <cell r="P48" t="str">
            <v/>
          </cell>
        </row>
        <row r="49">
          <cell r="P49" t="str">
            <v/>
          </cell>
        </row>
        <row r="50">
          <cell r="P50" t="str">
            <v/>
          </cell>
        </row>
        <row r="51">
          <cell r="P51" t="str">
            <v/>
          </cell>
        </row>
        <row r="52">
          <cell r="P52" t="str">
            <v/>
          </cell>
        </row>
        <row r="53">
          <cell r="P53" t="str">
            <v/>
          </cell>
        </row>
        <row r="54">
          <cell r="P54" t="str">
            <v/>
          </cell>
        </row>
        <row r="55">
          <cell r="P55" t="str">
            <v/>
          </cell>
        </row>
        <row r="56">
          <cell r="P56" t="str">
            <v/>
          </cell>
        </row>
        <row r="57">
          <cell r="P57" t="str">
            <v/>
          </cell>
        </row>
        <row r="58">
          <cell r="P58" t="str">
            <v/>
          </cell>
        </row>
        <row r="59">
          <cell r="P59" t="str">
            <v/>
          </cell>
        </row>
        <row r="60">
          <cell r="P60" t="str">
            <v/>
          </cell>
        </row>
        <row r="61">
          <cell r="P61" t="str">
            <v/>
          </cell>
        </row>
        <row r="62">
          <cell r="P62" t="str">
            <v/>
          </cell>
        </row>
        <row r="63">
          <cell r="P63" t="str">
            <v/>
          </cell>
        </row>
        <row r="64">
          <cell r="P64" t="str">
            <v/>
          </cell>
        </row>
        <row r="65">
          <cell r="P65" t="str">
            <v/>
          </cell>
        </row>
        <row r="66">
          <cell r="P66" t="str">
            <v/>
          </cell>
        </row>
        <row r="67">
          <cell r="P67" t="str">
            <v/>
          </cell>
        </row>
        <row r="68">
          <cell r="P68" t="str">
            <v/>
          </cell>
        </row>
        <row r="69">
          <cell r="P69" t="str">
            <v/>
          </cell>
        </row>
        <row r="70">
          <cell r="P70" t="str">
            <v/>
          </cell>
        </row>
        <row r="71">
          <cell r="P71" t="str">
            <v/>
          </cell>
        </row>
        <row r="72">
          <cell r="P72" t="str">
            <v/>
          </cell>
        </row>
        <row r="73">
          <cell r="P73" t="str">
            <v/>
          </cell>
        </row>
        <row r="74">
          <cell r="P74" t="str">
            <v/>
          </cell>
        </row>
        <row r="75">
          <cell r="P75" t="str">
            <v/>
          </cell>
        </row>
        <row r="76">
          <cell r="P76" t="str">
            <v/>
          </cell>
        </row>
        <row r="77">
          <cell r="P77" t="str">
            <v/>
          </cell>
        </row>
        <row r="78">
          <cell r="P78" t="str">
            <v/>
          </cell>
        </row>
        <row r="79">
          <cell r="P79" t="str">
            <v/>
          </cell>
        </row>
        <row r="80">
          <cell r="P80" t="str">
            <v/>
          </cell>
        </row>
        <row r="81">
          <cell r="P81" t="str">
            <v/>
          </cell>
        </row>
        <row r="82">
          <cell r="P82" t="str">
            <v/>
          </cell>
        </row>
        <row r="83">
          <cell r="P83" t="str">
            <v/>
          </cell>
        </row>
        <row r="84">
          <cell r="P84" t="str">
            <v/>
          </cell>
        </row>
        <row r="85">
          <cell r="P85" t="str">
            <v/>
          </cell>
        </row>
        <row r="86">
          <cell r="P86" t="str">
            <v/>
          </cell>
        </row>
        <row r="87">
          <cell r="P87" t="str">
            <v/>
          </cell>
        </row>
        <row r="88">
          <cell r="P88" t="str">
            <v/>
          </cell>
        </row>
        <row r="89">
          <cell r="P89" t="str">
            <v/>
          </cell>
        </row>
        <row r="90">
          <cell r="P90" t="str">
            <v/>
          </cell>
        </row>
        <row r="91">
          <cell r="P91" t="str">
            <v/>
          </cell>
        </row>
        <row r="92">
          <cell r="P92" t="str">
            <v/>
          </cell>
        </row>
        <row r="93">
          <cell r="P93" t="str">
            <v/>
          </cell>
        </row>
        <row r="94">
          <cell r="P94" t="str">
            <v/>
          </cell>
        </row>
        <row r="95">
          <cell r="P95" t="str">
            <v/>
          </cell>
        </row>
        <row r="96">
          <cell r="P96" t="str">
            <v/>
          </cell>
        </row>
        <row r="97">
          <cell r="P97" t="str">
            <v/>
          </cell>
        </row>
        <row r="98">
          <cell r="P98" t="str">
            <v/>
          </cell>
        </row>
        <row r="99">
          <cell r="P99" t="str">
            <v/>
          </cell>
        </row>
        <row r="100">
          <cell r="P100" t="str">
            <v/>
          </cell>
        </row>
        <row r="101">
          <cell r="P101" t="str">
            <v/>
          </cell>
        </row>
        <row r="102">
          <cell r="P102" t="str">
            <v/>
          </cell>
        </row>
        <row r="103">
          <cell r="P103" t="str">
            <v/>
          </cell>
        </row>
        <row r="104">
          <cell r="P104" t="str">
            <v/>
          </cell>
        </row>
        <row r="105">
          <cell r="P105" t="str">
            <v/>
          </cell>
        </row>
        <row r="106">
          <cell r="P106" t="str">
            <v/>
          </cell>
        </row>
        <row r="107">
          <cell r="P107" t="str">
            <v/>
          </cell>
        </row>
        <row r="108">
          <cell r="P108" t="str">
            <v/>
          </cell>
        </row>
        <row r="109">
          <cell r="P109" t="str">
            <v/>
          </cell>
        </row>
        <row r="110">
          <cell r="P110" t="str">
            <v/>
          </cell>
        </row>
        <row r="111">
          <cell r="P111" t="str">
            <v/>
          </cell>
        </row>
        <row r="112">
          <cell r="P112" t="str">
            <v/>
          </cell>
        </row>
        <row r="113">
          <cell r="P113" t="str">
            <v/>
          </cell>
        </row>
        <row r="114">
          <cell r="P114" t="str">
            <v/>
          </cell>
        </row>
        <row r="115">
          <cell r="P115" t="str">
            <v/>
          </cell>
        </row>
        <row r="116">
          <cell r="P116" t="str">
            <v/>
          </cell>
        </row>
        <row r="117">
          <cell r="P117" t="str">
            <v/>
          </cell>
        </row>
        <row r="118">
          <cell r="P118" t="str">
            <v/>
          </cell>
        </row>
        <row r="119">
          <cell r="P119" t="str">
            <v/>
          </cell>
        </row>
        <row r="120">
          <cell r="P120" t="str">
            <v/>
          </cell>
        </row>
        <row r="121">
          <cell r="P121" t="str">
            <v/>
          </cell>
        </row>
        <row r="122">
          <cell r="P122" t="str">
            <v/>
          </cell>
        </row>
        <row r="123">
          <cell r="P123" t="str">
            <v/>
          </cell>
        </row>
        <row r="124">
          <cell r="P124" t="str">
            <v/>
          </cell>
        </row>
        <row r="125">
          <cell r="P125" t="str">
            <v/>
          </cell>
        </row>
        <row r="126">
          <cell r="P126" t="str">
            <v/>
          </cell>
        </row>
        <row r="127">
          <cell r="P127" t="str">
            <v/>
          </cell>
        </row>
        <row r="128">
          <cell r="P128" t="str">
            <v/>
          </cell>
        </row>
        <row r="129">
          <cell r="P129" t="str">
            <v/>
          </cell>
        </row>
        <row r="130">
          <cell r="P130" t="str">
            <v/>
          </cell>
        </row>
        <row r="131">
          <cell r="P131" t="str">
            <v/>
          </cell>
        </row>
        <row r="132">
          <cell r="P132" t="str">
            <v/>
          </cell>
        </row>
        <row r="133">
          <cell r="P133" t="str">
            <v/>
          </cell>
        </row>
        <row r="134">
          <cell r="P134" t="str">
            <v/>
          </cell>
        </row>
        <row r="135">
          <cell r="P135" t="str">
            <v/>
          </cell>
        </row>
        <row r="136">
          <cell r="P136" t="str">
            <v/>
          </cell>
        </row>
        <row r="137">
          <cell r="P137" t="str">
            <v/>
          </cell>
        </row>
        <row r="138">
          <cell r="P138" t="str">
            <v/>
          </cell>
        </row>
        <row r="139">
          <cell r="P139" t="str">
            <v/>
          </cell>
        </row>
        <row r="140">
          <cell r="P140" t="str">
            <v/>
          </cell>
        </row>
        <row r="141">
          <cell r="P141" t="str">
            <v/>
          </cell>
        </row>
        <row r="142">
          <cell r="F142">
            <v>25000</v>
          </cell>
          <cell r="P142" t="str">
            <v/>
          </cell>
        </row>
        <row r="143">
          <cell r="F143">
            <v>700</v>
          </cell>
          <cell r="P143" t="str">
            <v/>
          </cell>
        </row>
        <row r="144">
          <cell r="F144">
            <v>15000</v>
          </cell>
          <cell r="P144" t="str">
            <v/>
          </cell>
        </row>
        <row r="146">
          <cell r="P146" t="str">
            <v/>
          </cell>
        </row>
        <row r="147">
          <cell r="P147" t="str">
            <v/>
          </cell>
        </row>
        <row r="148">
          <cell r="P148" t="str">
            <v/>
          </cell>
        </row>
        <row r="149">
          <cell r="P149" t="str">
            <v/>
          </cell>
        </row>
        <row r="150">
          <cell r="P150" t="str">
            <v/>
          </cell>
        </row>
        <row r="151">
          <cell r="P151" t="str">
            <v/>
          </cell>
        </row>
        <row r="152">
          <cell r="P152" t="str">
            <v/>
          </cell>
        </row>
        <row r="153">
          <cell r="P153" t="str">
            <v/>
          </cell>
        </row>
        <row r="154">
          <cell r="P154" t="str">
            <v/>
          </cell>
        </row>
        <row r="155">
          <cell r="P155" t="str">
            <v/>
          </cell>
        </row>
        <row r="156">
          <cell r="P156" t="str">
            <v/>
          </cell>
        </row>
        <row r="157">
          <cell r="P157" t="str">
            <v/>
          </cell>
        </row>
        <row r="158">
          <cell r="P158" t="str">
            <v/>
          </cell>
        </row>
        <row r="159">
          <cell r="P159" t="str">
            <v/>
          </cell>
        </row>
        <row r="160">
          <cell r="P160" t="str">
            <v/>
          </cell>
        </row>
        <row r="161">
          <cell r="P161" t="str">
            <v/>
          </cell>
        </row>
        <row r="162">
          <cell r="P162" t="str">
            <v/>
          </cell>
        </row>
        <row r="163">
          <cell r="P163" t="str">
            <v/>
          </cell>
        </row>
        <row r="164">
          <cell r="P164" t="str">
            <v/>
          </cell>
        </row>
        <row r="165">
          <cell r="P165" t="str">
            <v/>
          </cell>
        </row>
        <row r="166">
          <cell r="P166" t="str">
            <v/>
          </cell>
        </row>
        <row r="167">
          <cell r="P167" t="str">
            <v/>
          </cell>
        </row>
        <row r="168">
          <cell r="P168" t="str">
            <v/>
          </cell>
        </row>
        <row r="169">
          <cell r="P169" t="str">
            <v/>
          </cell>
        </row>
        <row r="170">
          <cell r="P170" t="str">
            <v/>
          </cell>
        </row>
        <row r="171">
          <cell r="P171" t="str">
            <v/>
          </cell>
        </row>
        <row r="172">
          <cell r="P172" t="str">
            <v/>
          </cell>
        </row>
        <row r="173">
          <cell r="P173" t="str">
            <v/>
          </cell>
        </row>
        <row r="174">
          <cell r="P174" t="str">
            <v/>
          </cell>
        </row>
        <row r="175">
          <cell r="P175" t="str">
            <v/>
          </cell>
        </row>
        <row r="176">
          <cell r="P176" t="str">
            <v/>
          </cell>
        </row>
        <row r="177">
          <cell r="P177" t="str">
            <v/>
          </cell>
        </row>
        <row r="178">
          <cell r="P178" t="str">
            <v/>
          </cell>
        </row>
        <row r="179">
          <cell r="P179" t="str">
            <v/>
          </cell>
        </row>
        <row r="180">
          <cell r="P180" t="str">
            <v/>
          </cell>
        </row>
        <row r="181">
          <cell r="P181" t="str">
            <v/>
          </cell>
        </row>
        <row r="182">
          <cell r="P182" t="str">
            <v/>
          </cell>
        </row>
        <row r="183">
          <cell r="P183" t="str">
            <v/>
          </cell>
        </row>
        <row r="184">
          <cell r="P184" t="str">
            <v/>
          </cell>
        </row>
        <row r="185">
          <cell r="P185" t="str">
            <v/>
          </cell>
        </row>
        <row r="186">
          <cell r="P186" t="str">
            <v/>
          </cell>
        </row>
        <row r="187">
          <cell r="P187" t="str">
            <v/>
          </cell>
        </row>
        <row r="188">
          <cell r="P188" t="str">
            <v/>
          </cell>
        </row>
        <row r="189">
          <cell r="P189" t="str">
            <v/>
          </cell>
        </row>
        <row r="190">
          <cell r="P190" t="str">
            <v/>
          </cell>
        </row>
        <row r="191">
          <cell r="P191" t="str">
            <v/>
          </cell>
        </row>
        <row r="192">
          <cell r="P192" t="str">
            <v/>
          </cell>
        </row>
        <row r="193">
          <cell r="P193" t="str">
            <v/>
          </cell>
        </row>
        <row r="194">
          <cell r="P194" t="str">
            <v/>
          </cell>
        </row>
        <row r="195">
          <cell r="P195" t="str">
            <v/>
          </cell>
        </row>
        <row r="196">
          <cell r="P196" t="str">
            <v/>
          </cell>
        </row>
        <row r="197">
          <cell r="P197" t="str">
            <v/>
          </cell>
        </row>
        <row r="198">
          <cell r="P198" t="str">
            <v/>
          </cell>
        </row>
        <row r="199">
          <cell r="P199" t="str">
            <v/>
          </cell>
        </row>
        <row r="200">
          <cell r="P200" t="str">
            <v/>
          </cell>
        </row>
        <row r="201">
          <cell r="P201" t="str">
            <v/>
          </cell>
        </row>
        <row r="202">
          <cell r="P202" t="str">
            <v/>
          </cell>
        </row>
        <row r="203">
          <cell r="P203" t="str">
            <v/>
          </cell>
        </row>
        <row r="204">
          <cell r="P204" t="str">
            <v/>
          </cell>
        </row>
        <row r="205">
          <cell r="P205" t="str">
            <v/>
          </cell>
        </row>
        <row r="206">
          <cell r="P206" t="str">
            <v/>
          </cell>
        </row>
        <row r="207">
          <cell r="P207" t="str">
            <v/>
          </cell>
        </row>
        <row r="208">
          <cell r="P208" t="str">
            <v/>
          </cell>
        </row>
        <row r="209">
          <cell r="P209" t="str">
            <v/>
          </cell>
        </row>
        <row r="210">
          <cell r="P210" t="str">
            <v/>
          </cell>
        </row>
        <row r="211">
          <cell r="P211" t="str">
            <v/>
          </cell>
        </row>
        <row r="212">
          <cell r="P212" t="str">
            <v/>
          </cell>
        </row>
        <row r="213">
          <cell r="P213" t="str">
            <v/>
          </cell>
        </row>
        <row r="214">
          <cell r="P214" t="str">
            <v/>
          </cell>
        </row>
        <row r="215">
          <cell r="P215" t="str">
            <v/>
          </cell>
        </row>
        <row r="216">
          <cell r="P216" t="str">
            <v/>
          </cell>
        </row>
        <row r="217">
          <cell r="P217" t="str">
            <v/>
          </cell>
        </row>
        <row r="218">
          <cell r="P218" t="str">
            <v/>
          </cell>
        </row>
        <row r="219">
          <cell r="P219" t="str">
            <v/>
          </cell>
        </row>
        <row r="220">
          <cell r="P220" t="str">
            <v/>
          </cell>
        </row>
        <row r="221">
          <cell r="P221" t="str">
            <v/>
          </cell>
        </row>
        <row r="222">
          <cell r="P222" t="str">
            <v/>
          </cell>
        </row>
        <row r="223">
          <cell r="P223" t="str">
            <v/>
          </cell>
        </row>
        <row r="224">
          <cell r="P224" t="str">
            <v/>
          </cell>
        </row>
        <row r="225">
          <cell r="P225" t="str">
            <v/>
          </cell>
        </row>
        <row r="226">
          <cell r="P226" t="str">
            <v/>
          </cell>
        </row>
        <row r="227">
          <cell r="P227" t="str">
            <v/>
          </cell>
        </row>
        <row r="228">
          <cell r="P228" t="str">
            <v/>
          </cell>
        </row>
        <row r="229">
          <cell r="P229" t="str">
            <v/>
          </cell>
        </row>
        <row r="230">
          <cell r="P230" t="str">
            <v/>
          </cell>
        </row>
        <row r="231">
          <cell r="P231" t="str">
            <v/>
          </cell>
        </row>
        <row r="232">
          <cell r="P232" t="str">
            <v/>
          </cell>
        </row>
        <row r="233">
          <cell r="P233" t="str">
            <v/>
          </cell>
        </row>
        <row r="234">
          <cell r="P234" t="str">
            <v/>
          </cell>
        </row>
        <row r="235">
          <cell r="P235" t="str">
            <v/>
          </cell>
        </row>
        <row r="236">
          <cell r="P236" t="str">
            <v/>
          </cell>
        </row>
        <row r="237">
          <cell r="P237" t="str">
            <v/>
          </cell>
        </row>
        <row r="238">
          <cell r="P238" t="str">
            <v/>
          </cell>
        </row>
        <row r="239">
          <cell r="P239" t="str">
            <v/>
          </cell>
        </row>
        <row r="240">
          <cell r="P240" t="str">
            <v/>
          </cell>
        </row>
        <row r="241">
          <cell r="P241" t="str">
            <v/>
          </cell>
        </row>
        <row r="242">
          <cell r="P242" t="str">
            <v/>
          </cell>
        </row>
        <row r="243">
          <cell r="P243" t="str">
            <v/>
          </cell>
        </row>
        <row r="244">
          <cell r="P244" t="str">
            <v/>
          </cell>
        </row>
        <row r="245">
          <cell r="P245" t="str">
            <v/>
          </cell>
        </row>
        <row r="246">
          <cell r="P246" t="str">
            <v/>
          </cell>
        </row>
        <row r="247">
          <cell r="P247" t="str">
            <v/>
          </cell>
        </row>
        <row r="248">
          <cell r="P248" t="str">
            <v/>
          </cell>
        </row>
        <row r="249">
          <cell r="P249" t="str">
            <v/>
          </cell>
        </row>
        <row r="250">
          <cell r="P250" t="str">
            <v/>
          </cell>
        </row>
        <row r="251">
          <cell r="P251" t="str">
            <v/>
          </cell>
        </row>
        <row r="252">
          <cell r="P252" t="str">
            <v/>
          </cell>
        </row>
        <row r="253">
          <cell r="P253" t="str">
            <v/>
          </cell>
        </row>
        <row r="254">
          <cell r="P254" t="str">
            <v/>
          </cell>
        </row>
        <row r="255">
          <cell r="P255" t="str">
            <v/>
          </cell>
        </row>
        <row r="256">
          <cell r="P256" t="str">
            <v/>
          </cell>
        </row>
        <row r="257">
          <cell r="P257" t="str">
            <v/>
          </cell>
        </row>
        <row r="258">
          <cell r="P258" t="str">
            <v/>
          </cell>
        </row>
        <row r="259">
          <cell r="P259" t="str">
            <v/>
          </cell>
        </row>
        <row r="260">
          <cell r="P260" t="str">
            <v/>
          </cell>
        </row>
        <row r="261">
          <cell r="P261" t="str">
            <v/>
          </cell>
        </row>
        <row r="262">
          <cell r="P262" t="str">
            <v/>
          </cell>
        </row>
        <row r="263">
          <cell r="P263" t="str">
            <v/>
          </cell>
        </row>
        <row r="264">
          <cell r="P264" t="str">
            <v/>
          </cell>
        </row>
        <row r="265">
          <cell r="P265" t="str">
            <v/>
          </cell>
        </row>
        <row r="266">
          <cell r="P266" t="str">
            <v/>
          </cell>
        </row>
        <row r="267">
          <cell r="P267" t="str">
            <v/>
          </cell>
        </row>
        <row r="268">
          <cell r="P268" t="str">
            <v/>
          </cell>
        </row>
        <row r="269">
          <cell r="P269" t="str">
            <v/>
          </cell>
        </row>
        <row r="270">
          <cell r="P270" t="str">
            <v/>
          </cell>
        </row>
        <row r="271">
          <cell r="P271" t="str">
            <v/>
          </cell>
        </row>
        <row r="272">
          <cell r="P272" t="str">
            <v/>
          </cell>
        </row>
        <row r="273">
          <cell r="P273" t="str">
            <v/>
          </cell>
        </row>
        <row r="274">
          <cell r="P274" t="str">
            <v/>
          </cell>
        </row>
        <row r="275">
          <cell r="P275" t="str">
            <v/>
          </cell>
        </row>
        <row r="276">
          <cell r="P276" t="str">
            <v/>
          </cell>
        </row>
        <row r="277">
          <cell r="P277" t="str">
            <v/>
          </cell>
        </row>
        <row r="278">
          <cell r="P278" t="str">
            <v/>
          </cell>
        </row>
        <row r="279">
          <cell r="P279" t="str">
            <v/>
          </cell>
        </row>
        <row r="280">
          <cell r="P280" t="str">
            <v/>
          </cell>
        </row>
        <row r="281">
          <cell r="P281" t="str">
            <v/>
          </cell>
        </row>
        <row r="282">
          <cell r="P282" t="str">
            <v/>
          </cell>
        </row>
        <row r="283">
          <cell r="P283" t="str">
            <v/>
          </cell>
        </row>
        <row r="284">
          <cell r="P284" t="str">
            <v/>
          </cell>
        </row>
        <row r="285">
          <cell r="P285" t="str">
            <v/>
          </cell>
        </row>
        <row r="286">
          <cell r="P286" t="str">
            <v/>
          </cell>
        </row>
        <row r="287">
          <cell r="P287" t="str">
            <v/>
          </cell>
        </row>
        <row r="288">
          <cell r="P288" t="str">
            <v/>
          </cell>
        </row>
        <row r="289">
          <cell r="P289" t="str">
            <v/>
          </cell>
        </row>
        <row r="290">
          <cell r="P290" t="str">
            <v/>
          </cell>
        </row>
        <row r="291">
          <cell r="P291" t="str">
            <v/>
          </cell>
        </row>
        <row r="292">
          <cell r="P292" t="str">
            <v/>
          </cell>
        </row>
        <row r="293">
          <cell r="P293" t="str">
            <v/>
          </cell>
        </row>
        <row r="294">
          <cell r="P294" t="str">
            <v/>
          </cell>
        </row>
        <row r="295">
          <cell r="P295" t="str">
            <v/>
          </cell>
        </row>
        <row r="296">
          <cell r="P296" t="str">
            <v/>
          </cell>
        </row>
        <row r="297">
          <cell r="P297" t="str">
            <v/>
          </cell>
        </row>
        <row r="298">
          <cell r="P298" t="str">
            <v/>
          </cell>
        </row>
        <row r="299">
          <cell r="P299" t="str">
            <v/>
          </cell>
        </row>
        <row r="300">
          <cell r="P300" t="str">
            <v/>
          </cell>
        </row>
        <row r="301">
          <cell r="P301" t="str">
            <v/>
          </cell>
        </row>
        <row r="302">
          <cell r="P302" t="str">
            <v/>
          </cell>
        </row>
        <row r="303">
          <cell r="P303" t="str">
            <v/>
          </cell>
        </row>
        <row r="304">
          <cell r="P304" t="str">
            <v/>
          </cell>
        </row>
        <row r="305">
          <cell r="P305" t="str">
            <v/>
          </cell>
        </row>
        <row r="306">
          <cell r="P306" t="str">
            <v/>
          </cell>
        </row>
        <row r="307">
          <cell r="P307" t="str">
            <v/>
          </cell>
        </row>
        <row r="308">
          <cell r="P308" t="str">
            <v/>
          </cell>
        </row>
        <row r="309">
          <cell r="P309" t="str">
            <v/>
          </cell>
        </row>
        <row r="310">
          <cell r="P310" t="str">
            <v/>
          </cell>
        </row>
        <row r="311">
          <cell r="P311" t="str">
            <v/>
          </cell>
        </row>
        <row r="312">
          <cell r="P312" t="str">
            <v/>
          </cell>
        </row>
        <row r="313">
          <cell r="P313" t="str">
            <v/>
          </cell>
        </row>
        <row r="314">
          <cell r="P314" t="str">
            <v/>
          </cell>
        </row>
        <row r="315">
          <cell r="P315" t="str">
            <v/>
          </cell>
        </row>
        <row r="316">
          <cell r="P316" t="str">
            <v/>
          </cell>
        </row>
        <row r="317">
          <cell r="P317" t="str">
            <v/>
          </cell>
        </row>
        <row r="318">
          <cell r="P318" t="str">
            <v/>
          </cell>
        </row>
        <row r="319">
          <cell r="P319" t="str">
            <v/>
          </cell>
        </row>
        <row r="320">
          <cell r="P320" t="str">
            <v/>
          </cell>
        </row>
        <row r="321">
          <cell r="P321" t="str">
            <v/>
          </cell>
        </row>
        <row r="322">
          <cell r="P322" t="str">
            <v/>
          </cell>
        </row>
        <row r="323">
          <cell r="P323" t="str">
            <v/>
          </cell>
        </row>
        <row r="324">
          <cell r="P324" t="str">
            <v/>
          </cell>
        </row>
        <row r="325">
          <cell r="P325" t="str">
            <v/>
          </cell>
        </row>
        <row r="326">
          <cell r="P326" t="str">
            <v/>
          </cell>
        </row>
        <row r="327">
          <cell r="P327" t="str">
            <v/>
          </cell>
        </row>
        <row r="328">
          <cell r="P328" t="str">
            <v/>
          </cell>
        </row>
        <row r="329">
          <cell r="P329" t="str">
            <v/>
          </cell>
        </row>
        <row r="330">
          <cell r="P330" t="str">
            <v/>
          </cell>
        </row>
        <row r="331">
          <cell r="P331" t="str">
            <v/>
          </cell>
        </row>
        <row r="332">
          <cell r="P332" t="str">
            <v/>
          </cell>
        </row>
        <row r="333">
          <cell r="P333" t="str">
            <v/>
          </cell>
        </row>
        <row r="334">
          <cell r="P334" t="str">
            <v/>
          </cell>
        </row>
        <row r="335">
          <cell r="P335" t="str">
            <v/>
          </cell>
        </row>
        <row r="336">
          <cell r="P336" t="str">
            <v/>
          </cell>
        </row>
        <row r="337">
          <cell r="P337" t="str">
            <v/>
          </cell>
        </row>
        <row r="338">
          <cell r="P338" t="str">
            <v/>
          </cell>
        </row>
        <row r="339">
          <cell r="P339" t="str">
            <v/>
          </cell>
        </row>
        <row r="340">
          <cell r="P340" t="str">
            <v/>
          </cell>
        </row>
        <row r="341">
          <cell r="P341" t="str">
            <v/>
          </cell>
        </row>
        <row r="342">
          <cell r="P342" t="str">
            <v/>
          </cell>
        </row>
        <row r="343">
          <cell r="P343" t="str">
            <v/>
          </cell>
        </row>
        <row r="344">
          <cell r="P344" t="str">
            <v/>
          </cell>
        </row>
        <row r="345">
          <cell r="P345" t="str">
            <v/>
          </cell>
        </row>
        <row r="346">
          <cell r="P346" t="str">
            <v/>
          </cell>
        </row>
        <row r="347">
          <cell r="P347" t="str">
            <v/>
          </cell>
        </row>
        <row r="348">
          <cell r="P348" t="str">
            <v/>
          </cell>
        </row>
        <row r="349">
          <cell r="P349" t="str">
            <v/>
          </cell>
        </row>
        <row r="350">
          <cell r="P350" t="str">
            <v/>
          </cell>
        </row>
        <row r="351">
          <cell r="P351" t="str">
            <v/>
          </cell>
        </row>
        <row r="352">
          <cell r="P352" t="str">
            <v/>
          </cell>
        </row>
        <row r="353">
          <cell r="P353" t="str">
            <v/>
          </cell>
        </row>
        <row r="354">
          <cell r="P354" t="str">
            <v/>
          </cell>
        </row>
        <row r="355">
          <cell r="P355" t="str">
            <v/>
          </cell>
        </row>
        <row r="356">
          <cell r="P356" t="str">
            <v/>
          </cell>
        </row>
        <row r="357">
          <cell r="P357" t="str">
            <v/>
          </cell>
        </row>
        <row r="358">
          <cell r="P358" t="str">
            <v/>
          </cell>
        </row>
        <row r="359">
          <cell r="P359" t="str">
            <v/>
          </cell>
        </row>
        <row r="360">
          <cell r="P360" t="str">
            <v/>
          </cell>
        </row>
        <row r="361">
          <cell r="P361" t="str">
            <v/>
          </cell>
        </row>
        <row r="362">
          <cell r="P362" t="str">
            <v/>
          </cell>
        </row>
        <row r="363">
          <cell r="P363" t="str">
            <v/>
          </cell>
        </row>
        <row r="364">
          <cell r="P364" t="str">
            <v/>
          </cell>
        </row>
        <row r="365">
          <cell r="P365" t="str">
            <v/>
          </cell>
        </row>
        <row r="366">
          <cell r="P366" t="str">
            <v/>
          </cell>
        </row>
        <row r="367">
          <cell r="P367" t="str">
            <v/>
          </cell>
        </row>
        <row r="368">
          <cell r="P368" t="str">
            <v/>
          </cell>
        </row>
        <row r="369">
          <cell r="P369" t="str">
            <v/>
          </cell>
        </row>
        <row r="370">
          <cell r="P370" t="str">
            <v/>
          </cell>
        </row>
        <row r="371">
          <cell r="P371" t="str">
            <v/>
          </cell>
        </row>
        <row r="372">
          <cell r="P372" t="str">
            <v/>
          </cell>
        </row>
        <row r="373">
          <cell r="P373" t="str">
            <v/>
          </cell>
        </row>
        <row r="374">
          <cell r="P374" t="str">
            <v/>
          </cell>
        </row>
        <row r="375">
          <cell r="P375" t="str">
            <v/>
          </cell>
        </row>
        <row r="376">
          <cell r="P376" t="str">
            <v/>
          </cell>
        </row>
        <row r="377">
          <cell r="P377" t="str">
            <v/>
          </cell>
        </row>
        <row r="378">
          <cell r="P378" t="str">
            <v/>
          </cell>
        </row>
        <row r="379">
          <cell r="P379" t="str">
            <v/>
          </cell>
        </row>
        <row r="380">
          <cell r="P380" t="str">
            <v/>
          </cell>
        </row>
        <row r="381">
          <cell r="P381" t="str">
            <v/>
          </cell>
        </row>
        <row r="382">
          <cell r="P382" t="str">
            <v/>
          </cell>
        </row>
        <row r="383">
          <cell r="P383" t="str">
            <v/>
          </cell>
        </row>
        <row r="384">
          <cell r="P384" t="str">
            <v/>
          </cell>
        </row>
        <row r="385">
          <cell r="P385" t="str">
            <v/>
          </cell>
        </row>
        <row r="386">
          <cell r="P386" t="str">
            <v/>
          </cell>
        </row>
        <row r="387">
          <cell r="P387" t="str">
            <v/>
          </cell>
        </row>
        <row r="388">
          <cell r="P388" t="str">
            <v/>
          </cell>
        </row>
        <row r="389">
          <cell r="P389" t="str">
            <v/>
          </cell>
        </row>
        <row r="390">
          <cell r="P390" t="str">
            <v/>
          </cell>
        </row>
        <row r="391">
          <cell r="P391" t="str">
            <v/>
          </cell>
        </row>
        <row r="392">
          <cell r="P392" t="str">
            <v/>
          </cell>
        </row>
        <row r="393">
          <cell r="P393" t="str">
            <v/>
          </cell>
        </row>
        <row r="394">
          <cell r="P394" t="str">
            <v/>
          </cell>
        </row>
        <row r="395">
          <cell r="P395" t="str">
            <v/>
          </cell>
        </row>
        <row r="396">
          <cell r="P396" t="str">
            <v/>
          </cell>
        </row>
        <row r="397">
          <cell r="P397" t="str">
            <v/>
          </cell>
        </row>
        <row r="398">
          <cell r="P398" t="str">
            <v/>
          </cell>
        </row>
        <row r="399">
          <cell r="P399" t="str">
            <v/>
          </cell>
        </row>
        <row r="400">
          <cell r="P400" t="str">
            <v/>
          </cell>
        </row>
        <row r="401">
          <cell r="P401" t="str">
            <v/>
          </cell>
        </row>
        <row r="402">
          <cell r="P402" t="str">
            <v/>
          </cell>
        </row>
        <row r="403">
          <cell r="P403" t="str">
            <v/>
          </cell>
        </row>
        <row r="404">
          <cell r="P404" t="str">
            <v/>
          </cell>
        </row>
        <row r="405">
          <cell r="P405" t="str">
            <v/>
          </cell>
        </row>
        <row r="406">
          <cell r="P406" t="str">
            <v/>
          </cell>
        </row>
        <row r="407">
          <cell r="P407" t="str">
            <v/>
          </cell>
        </row>
        <row r="408">
          <cell r="P408" t="str">
            <v/>
          </cell>
        </row>
        <row r="409">
          <cell r="P409" t="str">
            <v/>
          </cell>
        </row>
        <row r="410">
          <cell r="P410" t="str">
            <v/>
          </cell>
        </row>
        <row r="411">
          <cell r="P411" t="str">
            <v/>
          </cell>
        </row>
        <row r="412">
          <cell r="P412" t="str">
            <v/>
          </cell>
        </row>
        <row r="413">
          <cell r="P413" t="str">
            <v/>
          </cell>
        </row>
        <row r="414">
          <cell r="P414" t="str">
            <v/>
          </cell>
        </row>
        <row r="415">
          <cell r="P415" t="str">
            <v/>
          </cell>
        </row>
        <row r="416">
          <cell r="P416" t="str">
            <v/>
          </cell>
        </row>
        <row r="417">
          <cell r="P417" t="str">
            <v/>
          </cell>
        </row>
        <row r="418">
          <cell r="P418" t="str">
            <v/>
          </cell>
        </row>
        <row r="419">
          <cell r="P419" t="str">
            <v/>
          </cell>
        </row>
        <row r="420">
          <cell r="P420" t="str">
            <v/>
          </cell>
        </row>
        <row r="421">
          <cell r="P421" t="str">
            <v/>
          </cell>
        </row>
        <row r="422">
          <cell r="P422" t="str">
            <v/>
          </cell>
        </row>
        <row r="423">
          <cell r="P423" t="str">
            <v/>
          </cell>
        </row>
        <row r="424">
          <cell r="P424" t="str">
            <v/>
          </cell>
        </row>
        <row r="425">
          <cell r="P425" t="str">
            <v/>
          </cell>
        </row>
        <row r="426">
          <cell r="P426" t="str">
            <v/>
          </cell>
        </row>
        <row r="427">
          <cell r="P427" t="str">
            <v/>
          </cell>
        </row>
        <row r="428">
          <cell r="P428" t="str">
            <v/>
          </cell>
        </row>
        <row r="429">
          <cell r="P429" t="str">
            <v/>
          </cell>
        </row>
        <row r="430">
          <cell r="P430" t="str">
            <v/>
          </cell>
        </row>
        <row r="431">
          <cell r="P431" t="str">
            <v/>
          </cell>
        </row>
        <row r="432">
          <cell r="P432" t="str">
            <v/>
          </cell>
        </row>
        <row r="433">
          <cell r="P433" t="str">
            <v/>
          </cell>
        </row>
        <row r="434">
          <cell r="P434" t="str">
            <v/>
          </cell>
        </row>
        <row r="435">
          <cell r="P435" t="str">
            <v/>
          </cell>
        </row>
        <row r="436">
          <cell r="P436" t="str">
            <v/>
          </cell>
        </row>
        <row r="437">
          <cell r="P437" t="str">
            <v/>
          </cell>
        </row>
        <row r="438">
          <cell r="P438" t="str">
            <v/>
          </cell>
        </row>
        <row r="439">
          <cell r="P439" t="str">
            <v/>
          </cell>
        </row>
        <row r="440">
          <cell r="P440" t="str">
            <v/>
          </cell>
        </row>
        <row r="441">
          <cell r="P441" t="str">
            <v/>
          </cell>
        </row>
        <row r="442">
          <cell r="P442" t="str">
            <v/>
          </cell>
        </row>
        <row r="443">
          <cell r="P443" t="str">
            <v/>
          </cell>
        </row>
        <row r="444">
          <cell r="P444" t="str">
            <v/>
          </cell>
        </row>
        <row r="445">
          <cell r="P445" t="str">
            <v/>
          </cell>
        </row>
        <row r="446">
          <cell r="P446" t="str">
            <v/>
          </cell>
        </row>
        <row r="447">
          <cell r="P447" t="str">
            <v/>
          </cell>
        </row>
        <row r="448">
          <cell r="P448" t="str">
            <v/>
          </cell>
        </row>
        <row r="449">
          <cell r="P449" t="str">
            <v/>
          </cell>
        </row>
        <row r="450">
          <cell r="P450" t="str">
            <v/>
          </cell>
        </row>
        <row r="451">
          <cell r="P451" t="str">
            <v/>
          </cell>
        </row>
        <row r="452">
          <cell r="P452" t="str">
            <v/>
          </cell>
        </row>
        <row r="453">
          <cell r="P453" t="str">
            <v/>
          </cell>
        </row>
        <row r="454">
          <cell r="P454" t="str">
            <v/>
          </cell>
        </row>
        <row r="455">
          <cell r="P455" t="str">
            <v/>
          </cell>
        </row>
        <row r="456">
          <cell r="P456" t="str">
            <v/>
          </cell>
        </row>
        <row r="457">
          <cell r="P457" t="str">
            <v/>
          </cell>
        </row>
        <row r="458">
          <cell r="P458" t="str">
            <v/>
          </cell>
        </row>
        <row r="459">
          <cell r="P459" t="str">
            <v/>
          </cell>
        </row>
        <row r="460">
          <cell r="P460" t="str">
            <v/>
          </cell>
        </row>
        <row r="461">
          <cell r="P461" t="str">
            <v/>
          </cell>
        </row>
        <row r="462">
          <cell r="P462" t="str">
            <v/>
          </cell>
        </row>
        <row r="463">
          <cell r="P463" t="str">
            <v/>
          </cell>
        </row>
        <row r="464">
          <cell r="P464" t="str">
            <v/>
          </cell>
        </row>
        <row r="465">
          <cell r="P465" t="str">
            <v/>
          </cell>
        </row>
        <row r="466">
          <cell r="P466" t="str">
            <v/>
          </cell>
        </row>
        <row r="467">
          <cell r="P467" t="str">
            <v/>
          </cell>
        </row>
        <row r="468">
          <cell r="P468" t="str">
            <v/>
          </cell>
        </row>
        <row r="469">
          <cell r="P469" t="str">
            <v/>
          </cell>
        </row>
        <row r="470">
          <cell r="P470" t="str">
            <v/>
          </cell>
        </row>
        <row r="471">
          <cell r="P471" t="str">
            <v/>
          </cell>
        </row>
        <row r="472">
          <cell r="P472" t="str">
            <v/>
          </cell>
        </row>
        <row r="473">
          <cell r="P473" t="str">
            <v/>
          </cell>
        </row>
        <row r="474">
          <cell r="P474" t="str">
            <v/>
          </cell>
        </row>
        <row r="475">
          <cell r="P475" t="str">
            <v/>
          </cell>
        </row>
        <row r="476">
          <cell r="P476" t="str">
            <v/>
          </cell>
        </row>
        <row r="477">
          <cell r="P477" t="str">
            <v/>
          </cell>
        </row>
        <row r="478">
          <cell r="P478" t="str">
            <v/>
          </cell>
        </row>
        <row r="479">
          <cell r="P479" t="str">
            <v/>
          </cell>
        </row>
        <row r="480">
          <cell r="P480" t="str">
            <v/>
          </cell>
        </row>
        <row r="481">
          <cell r="P481" t="str">
            <v/>
          </cell>
        </row>
        <row r="482">
          <cell r="P482" t="str">
            <v/>
          </cell>
        </row>
        <row r="483">
          <cell r="P483" t="str">
            <v/>
          </cell>
        </row>
        <row r="484">
          <cell r="P484" t="str">
            <v/>
          </cell>
        </row>
        <row r="485">
          <cell r="P485" t="str">
            <v/>
          </cell>
        </row>
        <row r="486">
          <cell r="P486" t="str">
            <v/>
          </cell>
        </row>
        <row r="487">
          <cell r="P487" t="str">
            <v/>
          </cell>
        </row>
        <row r="488">
          <cell r="P488" t="str">
            <v/>
          </cell>
        </row>
        <row r="489">
          <cell r="P489" t="str">
            <v/>
          </cell>
        </row>
        <row r="490">
          <cell r="P490" t="str">
            <v/>
          </cell>
        </row>
        <row r="491">
          <cell r="P491" t="str">
            <v/>
          </cell>
        </row>
        <row r="492">
          <cell r="P492" t="str">
            <v/>
          </cell>
        </row>
        <row r="493">
          <cell r="P493" t="str">
            <v/>
          </cell>
        </row>
        <row r="494">
          <cell r="P494" t="str">
            <v/>
          </cell>
        </row>
        <row r="495">
          <cell r="P495" t="str">
            <v/>
          </cell>
        </row>
        <row r="496">
          <cell r="P496" t="str">
            <v/>
          </cell>
        </row>
        <row r="497">
          <cell r="P497" t="str">
            <v/>
          </cell>
        </row>
        <row r="498">
          <cell r="P498" t="str">
            <v/>
          </cell>
        </row>
        <row r="499">
          <cell r="P499" t="str">
            <v/>
          </cell>
        </row>
        <row r="500">
          <cell r="P500" t="str">
            <v/>
          </cell>
        </row>
        <row r="501">
          <cell r="P501" t="str">
            <v/>
          </cell>
        </row>
        <row r="502">
          <cell r="P502" t="str">
            <v/>
          </cell>
        </row>
        <row r="503">
          <cell r="P503" t="str">
            <v/>
          </cell>
        </row>
        <row r="504">
          <cell r="P504" t="str">
            <v/>
          </cell>
        </row>
        <row r="505">
          <cell r="P505" t="str">
            <v/>
          </cell>
        </row>
        <row r="506">
          <cell r="P506" t="str">
            <v/>
          </cell>
        </row>
        <row r="507">
          <cell r="P507" t="str">
            <v/>
          </cell>
        </row>
        <row r="508">
          <cell r="P508" t="str">
            <v/>
          </cell>
        </row>
        <row r="509">
          <cell r="P509" t="str">
            <v/>
          </cell>
        </row>
        <row r="510">
          <cell r="P510" t="str">
            <v/>
          </cell>
        </row>
        <row r="511">
          <cell r="P511" t="str">
            <v/>
          </cell>
        </row>
        <row r="512">
          <cell r="P512" t="str">
            <v/>
          </cell>
        </row>
        <row r="513">
          <cell r="P513" t="str">
            <v/>
          </cell>
        </row>
        <row r="514">
          <cell r="P514" t="str">
            <v/>
          </cell>
        </row>
        <row r="515">
          <cell r="P515" t="str">
            <v/>
          </cell>
        </row>
        <row r="516">
          <cell r="P516" t="str">
            <v/>
          </cell>
        </row>
        <row r="517">
          <cell r="P517" t="str">
            <v/>
          </cell>
        </row>
        <row r="518">
          <cell r="P518" t="str">
            <v/>
          </cell>
        </row>
        <row r="519">
          <cell r="P519" t="str">
            <v/>
          </cell>
        </row>
        <row r="520">
          <cell r="P520" t="str">
            <v/>
          </cell>
        </row>
        <row r="521">
          <cell r="P521" t="str">
            <v/>
          </cell>
        </row>
        <row r="522">
          <cell r="P522" t="str">
            <v/>
          </cell>
        </row>
        <row r="523">
          <cell r="P523" t="str">
            <v/>
          </cell>
        </row>
        <row r="524">
          <cell r="P524" t="str">
            <v/>
          </cell>
        </row>
        <row r="525">
          <cell r="P525" t="str">
            <v/>
          </cell>
        </row>
        <row r="526">
          <cell r="P526" t="str">
            <v/>
          </cell>
        </row>
        <row r="527">
          <cell r="P527" t="str">
            <v/>
          </cell>
        </row>
        <row r="528">
          <cell r="P528" t="str">
            <v/>
          </cell>
        </row>
        <row r="529">
          <cell r="P529" t="str">
            <v/>
          </cell>
        </row>
        <row r="530">
          <cell r="P530" t="str">
            <v/>
          </cell>
        </row>
        <row r="531">
          <cell r="P531" t="str">
            <v/>
          </cell>
        </row>
        <row r="532">
          <cell r="P532" t="str">
            <v/>
          </cell>
        </row>
        <row r="533">
          <cell r="P533" t="str">
            <v/>
          </cell>
        </row>
        <row r="534">
          <cell r="P534" t="str">
            <v/>
          </cell>
        </row>
        <row r="535">
          <cell r="P535" t="str">
            <v/>
          </cell>
        </row>
        <row r="536">
          <cell r="P536" t="str">
            <v/>
          </cell>
        </row>
        <row r="537">
          <cell r="P537" t="str">
            <v/>
          </cell>
        </row>
        <row r="538">
          <cell r="P538" t="str">
            <v/>
          </cell>
        </row>
        <row r="539">
          <cell r="P539" t="str">
            <v/>
          </cell>
        </row>
        <row r="540">
          <cell r="P540" t="str">
            <v/>
          </cell>
        </row>
        <row r="542">
          <cell r="P542" t="str">
            <v/>
          </cell>
        </row>
        <row r="543">
          <cell r="P543" t="str">
            <v/>
          </cell>
        </row>
        <row r="544">
          <cell r="P544" t="str">
            <v/>
          </cell>
        </row>
        <row r="545">
          <cell r="P545" t="str">
            <v/>
          </cell>
        </row>
        <row r="546">
          <cell r="P546" t="str">
            <v/>
          </cell>
        </row>
        <row r="547">
          <cell r="P547" t="str">
            <v/>
          </cell>
        </row>
        <row r="548">
          <cell r="P548" t="str">
            <v/>
          </cell>
        </row>
        <row r="549">
          <cell r="P549" t="str">
            <v/>
          </cell>
        </row>
        <row r="550">
          <cell r="P550" t="str">
            <v/>
          </cell>
        </row>
        <row r="551">
          <cell r="P551" t="str">
            <v/>
          </cell>
        </row>
        <row r="552">
          <cell r="P552" t="str">
            <v/>
          </cell>
        </row>
        <row r="553">
          <cell r="P553" t="str">
            <v/>
          </cell>
        </row>
        <row r="554">
          <cell r="P554" t="str">
            <v/>
          </cell>
        </row>
        <row r="555">
          <cell r="P555" t="str">
            <v/>
          </cell>
        </row>
        <row r="556">
          <cell r="P556" t="str">
            <v/>
          </cell>
        </row>
        <row r="557">
          <cell r="P557" t="str">
            <v/>
          </cell>
        </row>
        <row r="558">
          <cell r="P558" t="str">
            <v/>
          </cell>
        </row>
        <row r="559">
          <cell r="P559" t="str">
            <v/>
          </cell>
        </row>
        <row r="560">
          <cell r="P560" t="str">
            <v/>
          </cell>
        </row>
        <row r="561">
          <cell r="P561" t="str">
            <v/>
          </cell>
        </row>
        <row r="562">
          <cell r="P562" t="str">
            <v/>
          </cell>
        </row>
        <row r="563">
          <cell r="P563" t="str">
            <v/>
          </cell>
        </row>
        <row r="564">
          <cell r="P564" t="str">
            <v/>
          </cell>
        </row>
        <row r="565">
          <cell r="P565" t="str">
            <v/>
          </cell>
        </row>
        <row r="566">
          <cell r="P566" t="str">
            <v/>
          </cell>
        </row>
        <row r="567">
          <cell r="P567" t="str">
            <v/>
          </cell>
        </row>
        <row r="568">
          <cell r="P568" t="str">
            <v/>
          </cell>
        </row>
        <row r="569">
          <cell r="P569" t="str">
            <v/>
          </cell>
        </row>
        <row r="570">
          <cell r="P570" t="str">
            <v/>
          </cell>
        </row>
        <row r="571">
          <cell r="P571" t="str">
            <v/>
          </cell>
        </row>
        <row r="572">
          <cell r="P572" t="str">
            <v/>
          </cell>
        </row>
        <row r="573">
          <cell r="P573" t="str">
            <v/>
          </cell>
        </row>
        <row r="574">
          <cell r="P574" t="str">
            <v/>
          </cell>
        </row>
        <row r="575">
          <cell r="P575" t="str">
            <v/>
          </cell>
        </row>
        <row r="577">
          <cell r="P577" t="str">
            <v/>
          </cell>
        </row>
        <row r="578">
          <cell r="P578" t="str">
            <v/>
          </cell>
        </row>
        <row r="579">
          <cell r="P579" t="str">
            <v/>
          </cell>
        </row>
        <row r="580">
          <cell r="P580" t="str">
            <v/>
          </cell>
        </row>
        <row r="581">
          <cell r="P581" t="str">
            <v/>
          </cell>
        </row>
        <row r="582">
          <cell r="P582" t="str">
            <v/>
          </cell>
        </row>
        <row r="583">
          <cell r="P583" t="str">
            <v/>
          </cell>
        </row>
        <row r="584">
          <cell r="P584" t="str">
            <v/>
          </cell>
        </row>
        <row r="585">
          <cell r="P585" t="str">
            <v/>
          </cell>
        </row>
        <row r="586">
          <cell r="P586" t="str">
            <v/>
          </cell>
        </row>
        <row r="587">
          <cell r="P587" t="str">
            <v/>
          </cell>
        </row>
        <row r="588">
          <cell r="P588" t="str">
            <v/>
          </cell>
        </row>
        <row r="589">
          <cell r="P589" t="str">
            <v/>
          </cell>
        </row>
        <row r="590">
          <cell r="P590" t="str">
            <v/>
          </cell>
        </row>
        <row r="591">
          <cell r="P591" t="str">
            <v/>
          </cell>
        </row>
        <row r="592">
          <cell r="P592" t="str">
            <v/>
          </cell>
        </row>
        <row r="593">
          <cell r="P593" t="str">
            <v/>
          </cell>
        </row>
        <row r="594">
          <cell r="P594" t="str">
            <v/>
          </cell>
        </row>
        <row r="595">
          <cell r="P595" t="str">
            <v/>
          </cell>
        </row>
        <row r="596">
          <cell r="P596" t="str">
            <v/>
          </cell>
        </row>
        <row r="597">
          <cell r="P597" t="str">
            <v/>
          </cell>
        </row>
        <row r="598">
          <cell r="P598" t="str">
            <v/>
          </cell>
        </row>
        <row r="599">
          <cell r="P599" t="str">
            <v/>
          </cell>
        </row>
        <row r="600">
          <cell r="P600" t="str">
            <v/>
          </cell>
        </row>
        <row r="601">
          <cell r="P601" t="str">
            <v/>
          </cell>
        </row>
        <row r="602">
          <cell r="P602" t="str">
            <v/>
          </cell>
        </row>
        <row r="603">
          <cell r="P603" t="str">
            <v/>
          </cell>
        </row>
        <row r="604">
          <cell r="P604" t="str">
            <v/>
          </cell>
        </row>
        <row r="605">
          <cell r="P605" t="str">
            <v/>
          </cell>
        </row>
        <row r="606">
          <cell r="P606" t="str">
            <v/>
          </cell>
        </row>
        <row r="607">
          <cell r="P607" t="str">
            <v/>
          </cell>
        </row>
        <row r="608">
          <cell r="P608" t="str">
            <v/>
          </cell>
        </row>
        <row r="609">
          <cell r="P609" t="str">
            <v/>
          </cell>
        </row>
        <row r="610">
          <cell r="P610" t="str">
            <v/>
          </cell>
        </row>
        <row r="611">
          <cell r="P611" t="str">
            <v/>
          </cell>
        </row>
        <row r="612">
          <cell r="P612" t="str">
            <v/>
          </cell>
        </row>
        <row r="613">
          <cell r="P613" t="str">
            <v/>
          </cell>
        </row>
        <row r="614">
          <cell r="P614" t="str">
            <v/>
          </cell>
        </row>
        <row r="615">
          <cell r="P615" t="str">
            <v/>
          </cell>
        </row>
        <row r="616">
          <cell r="P616" t="str">
            <v/>
          </cell>
        </row>
        <row r="617">
          <cell r="P617" t="str">
            <v/>
          </cell>
        </row>
        <row r="618">
          <cell r="P618" t="str">
            <v/>
          </cell>
        </row>
        <row r="619">
          <cell r="P619" t="str">
            <v/>
          </cell>
        </row>
        <row r="620">
          <cell r="P620" t="str">
            <v/>
          </cell>
        </row>
        <row r="621">
          <cell r="P621" t="str">
            <v/>
          </cell>
        </row>
        <row r="622">
          <cell r="P622" t="str">
            <v/>
          </cell>
        </row>
        <row r="623">
          <cell r="P623" t="str">
            <v/>
          </cell>
        </row>
        <row r="624">
          <cell r="P624" t="str">
            <v/>
          </cell>
        </row>
        <row r="625">
          <cell r="P625" t="str">
            <v/>
          </cell>
        </row>
        <row r="626">
          <cell r="P626" t="str">
            <v/>
          </cell>
        </row>
        <row r="627">
          <cell r="P627" t="str">
            <v/>
          </cell>
        </row>
        <row r="628">
          <cell r="P628" t="str">
            <v/>
          </cell>
        </row>
        <row r="629">
          <cell r="P629" t="str">
            <v/>
          </cell>
        </row>
        <row r="630">
          <cell r="P630" t="str">
            <v/>
          </cell>
        </row>
        <row r="631">
          <cell r="P631" t="str">
            <v/>
          </cell>
        </row>
        <row r="632">
          <cell r="P632" t="str">
            <v/>
          </cell>
        </row>
        <row r="633">
          <cell r="P633" t="str">
            <v/>
          </cell>
        </row>
        <row r="634">
          <cell r="P634" t="str">
            <v/>
          </cell>
        </row>
        <row r="635">
          <cell r="P635" t="str">
            <v/>
          </cell>
        </row>
        <row r="636">
          <cell r="P636" t="str">
            <v/>
          </cell>
        </row>
        <row r="637">
          <cell r="P637" t="str">
            <v/>
          </cell>
        </row>
        <row r="638">
          <cell r="P638" t="str">
            <v/>
          </cell>
        </row>
        <row r="639">
          <cell r="P639" t="str">
            <v/>
          </cell>
        </row>
        <row r="640">
          <cell r="P640" t="str">
            <v/>
          </cell>
        </row>
        <row r="641">
          <cell r="P641" t="str">
            <v/>
          </cell>
        </row>
        <row r="642">
          <cell r="P642" t="str">
            <v/>
          </cell>
        </row>
        <row r="643">
          <cell r="P643" t="str">
            <v/>
          </cell>
        </row>
        <row r="644">
          <cell r="P644" t="str">
            <v/>
          </cell>
        </row>
        <row r="645">
          <cell r="P645" t="str">
            <v/>
          </cell>
        </row>
        <row r="646">
          <cell r="P646" t="str">
            <v/>
          </cell>
        </row>
        <row r="647">
          <cell r="P647" t="str">
            <v/>
          </cell>
        </row>
        <row r="648">
          <cell r="P648" t="str">
            <v/>
          </cell>
        </row>
        <row r="649">
          <cell r="P649" t="str">
            <v/>
          </cell>
        </row>
        <row r="650">
          <cell r="P650" t="str">
            <v/>
          </cell>
        </row>
        <row r="651">
          <cell r="P651" t="str">
            <v/>
          </cell>
        </row>
        <row r="652">
          <cell r="P652" t="str">
            <v/>
          </cell>
        </row>
        <row r="653">
          <cell r="P653" t="str">
            <v/>
          </cell>
        </row>
        <row r="654">
          <cell r="P654" t="str">
            <v/>
          </cell>
        </row>
        <row r="655">
          <cell r="P655" t="str">
            <v/>
          </cell>
        </row>
        <row r="656">
          <cell r="P656" t="str">
            <v/>
          </cell>
        </row>
        <row r="657">
          <cell r="P657" t="str">
            <v/>
          </cell>
        </row>
        <row r="658">
          <cell r="P658" t="str">
            <v/>
          </cell>
        </row>
        <row r="659">
          <cell r="P659" t="str">
            <v/>
          </cell>
        </row>
        <row r="660">
          <cell r="P660" t="str">
            <v/>
          </cell>
        </row>
        <row r="661">
          <cell r="P661" t="str">
            <v/>
          </cell>
        </row>
        <row r="662">
          <cell r="P662" t="str">
            <v/>
          </cell>
        </row>
        <row r="663">
          <cell r="P663" t="str">
            <v/>
          </cell>
        </row>
        <row r="664">
          <cell r="P664" t="str">
            <v/>
          </cell>
        </row>
        <row r="665">
          <cell r="P665" t="str">
            <v/>
          </cell>
        </row>
        <row r="666">
          <cell r="P666" t="str">
            <v/>
          </cell>
        </row>
        <row r="667">
          <cell r="P667" t="str">
            <v/>
          </cell>
        </row>
        <row r="668">
          <cell r="P668" t="str">
            <v/>
          </cell>
        </row>
        <row r="669">
          <cell r="P669" t="str">
            <v/>
          </cell>
        </row>
        <row r="670">
          <cell r="P670" t="str">
            <v/>
          </cell>
        </row>
        <row r="671">
          <cell r="P671" t="str">
            <v/>
          </cell>
        </row>
        <row r="672">
          <cell r="P672" t="str">
            <v/>
          </cell>
        </row>
        <row r="673">
          <cell r="P673" t="str">
            <v/>
          </cell>
        </row>
        <row r="674">
          <cell r="P674" t="str">
            <v/>
          </cell>
        </row>
        <row r="675">
          <cell r="P675" t="str">
            <v/>
          </cell>
        </row>
        <row r="676">
          <cell r="P676" t="str">
            <v/>
          </cell>
        </row>
        <row r="677">
          <cell r="P677" t="str">
            <v/>
          </cell>
        </row>
        <row r="678">
          <cell r="P678" t="str">
            <v/>
          </cell>
        </row>
        <row r="679">
          <cell r="P679" t="str">
            <v/>
          </cell>
        </row>
        <row r="680">
          <cell r="P680" t="str">
            <v/>
          </cell>
        </row>
        <row r="681">
          <cell r="P681" t="str">
            <v/>
          </cell>
        </row>
        <row r="682">
          <cell r="P682" t="str">
            <v/>
          </cell>
        </row>
        <row r="683">
          <cell r="P683" t="str">
            <v/>
          </cell>
        </row>
        <row r="684">
          <cell r="P684" t="str">
            <v/>
          </cell>
        </row>
        <row r="685">
          <cell r="P685" t="str">
            <v/>
          </cell>
        </row>
        <row r="686">
          <cell r="P686" t="str">
            <v/>
          </cell>
        </row>
        <row r="687">
          <cell r="P687" t="str">
            <v/>
          </cell>
        </row>
        <row r="688">
          <cell r="P688" t="str">
            <v/>
          </cell>
        </row>
        <row r="689">
          <cell r="P689" t="str">
            <v/>
          </cell>
        </row>
        <row r="690">
          <cell r="P690" t="str">
            <v/>
          </cell>
        </row>
        <row r="691">
          <cell r="P691" t="str">
            <v/>
          </cell>
        </row>
        <row r="692">
          <cell r="P692" t="str">
            <v/>
          </cell>
        </row>
        <row r="693">
          <cell r="P693" t="str">
            <v/>
          </cell>
        </row>
        <row r="694">
          <cell r="P694" t="str">
            <v/>
          </cell>
        </row>
        <row r="695">
          <cell r="P695" t="str">
            <v/>
          </cell>
        </row>
        <row r="696">
          <cell r="P696" t="str">
            <v/>
          </cell>
        </row>
        <row r="697">
          <cell r="P697" t="str">
            <v/>
          </cell>
        </row>
        <row r="698">
          <cell r="P698" t="str">
            <v/>
          </cell>
        </row>
        <row r="699">
          <cell r="P699" t="str">
            <v/>
          </cell>
        </row>
        <row r="700">
          <cell r="P700" t="str">
            <v/>
          </cell>
        </row>
        <row r="701">
          <cell r="P701" t="str">
            <v/>
          </cell>
        </row>
        <row r="702">
          <cell r="P702" t="str">
            <v/>
          </cell>
        </row>
        <row r="703">
          <cell r="P703" t="str">
            <v/>
          </cell>
        </row>
        <row r="704">
          <cell r="P704" t="str">
            <v/>
          </cell>
        </row>
        <row r="705">
          <cell r="P705" t="str">
            <v/>
          </cell>
        </row>
        <row r="706">
          <cell r="P706" t="str">
            <v/>
          </cell>
        </row>
        <row r="707">
          <cell r="P707" t="str">
            <v/>
          </cell>
        </row>
        <row r="708">
          <cell r="P708" t="str">
            <v/>
          </cell>
        </row>
        <row r="709">
          <cell r="P709" t="str">
            <v/>
          </cell>
        </row>
        <row r="710">
          <cell r="P710" t="str">
            <v/>
          </cell>
        </row>
        <row r="711">
          <cell r="P711" t="str">
            <v/>
          </cell>
        </row>
        <row r="712">
          <cell r="P712" t="str">
            <v/>
          </cell>
        </row>
        <row r="713">
          <cell r="P713" t="str">
            <v/>
          </cell>
        </row>
        <row r="714">
          <cell r="P714" t="str">
            <v/>
          </cell>
        </row>
        <row r="715">
          <cell r="P715" t="str">
            <v/>
          </cell>
        </row>
        <row r="716">
          <cell r="P716" t="str">
            <v/>
          </cell>
        </row>
        <row r="717">
          <cell r="P717" t="str">
            <v/>
          </cell>
        </row>
        <row r="718">
          <cell r="P718" t="str">
            <v/>
          </cell>
        </row>
        <row r="719">
          <cell r="P719" t="str">
            <v/>
          </cell>
        </row>
        <row r="720">
          <cell r="P720" t="str">
            <v/>
          </cell>
        </row>
        <row r="721">
          <cell r="P721" t="str">
            <v/>
          </cell>
        </row>
        <row r="722">
          <cell r="P722" t="str">
            <v/>
          </cell>
        </row>
        <row r="723">
          <cell r="P723" t="str">
            <v/>
          </cell>
        </row>
        <row r="724">
          <cell r="P724" t="str">
            <v/>
          </cell>
        </row>
        <row r="725">
          <cell r="P725" t="str">
            <v/>
          </cell>
        </row>
        <row r="726">
          <cell r="P726" t="str">
            <v/>
          </cell>
        </row>
        <row r="727">
          <cell r="P727" t="str">
            <v/>
          </cell>
        </row>
        <row r="728">
          <cell r="P728" t="str">
            <v/>
          </cell>
        </row>
        <row r="729">
          <cell r="P729" t="str">
            <v/>
          </cell>
        </row>
        <row r="730">
          <cell r="P730" t="str">
            <v/>
          </cell>
        </row>
        <row r="731">
          <cell r="P731" t="str">
            <v/>
          </cell>
        </row>
        <row r="732">
          <cell r="P732" t="str">
            <v/>
          </cell>
        </row>
        <row r="733">
          <cell r="P733" t="str">
            <v/>
          </cell>
        </row>
        <row r="734">
          <cell r="P734" t="str">
            <v/>
          </cell>
        </row>
        <row r="735">
          <cell r="P735" t="str">
            <v/>
          </cell>
        </row>
        <row r="736">
          <cell r="P736" t="str">
            <v/>
          </cell>
        </row>
        <row r="737">
          <cell r="P737" t="str">
            <v/>
          </cell>
        </row>
        <row r="738">
          <cell r="P738" t="str">
            <v/>
          </cell>
        </row>
        <row r="739">
          <cell r="P739" t="str">
            <v/>
          </cell>
        </row>
        <row r="740">
          <cell r="P740" t="str">
            <v/>
          </cell>
        </row>
        <row r="741">
          <cell r="P741" t="str">
            <v/>
          </cell>
        </row>
        <row r="742">
          <cell r="P742" t="str">
            <v/>
          </cell>
        </row>
        <row r="743">
          <cell r="P743" t="str">
            <v/>
          </cell>
        </row>
        <row r="744">
          <cell r="P744" t="str">
            <v/>
          </cell>
        </row>
        <row r="745">
          <cell r="P745" t="str">
            <v/>
          </cell>
        </row>
        <row r="746">
          <cell r="P746" t="str">
            <v/>
          </cell>
        </row>
        <row r="747">
          <cell r="P747" t="str">
            <v/>
          </cell>
        </row>
        <row r="748">
          <cell r="P748" t="str">
            <v/>
          </cell>
        </row>
        <row r="749">
          <cell r="P749" t="str">
            <v/>
          </cell>
        </row>
        <row r="750">
          <cell r="P750" t="str">
            <v/>
          </cell>
        </row>
        <row r="751">
          <cell r="P751" t="str">
            <v/>
          </cell>
        </row>
        <row r="752">
          <cell r="P752" t="str">
            <v/>
          </cell>
        </row>
        <row r="753">
          <cell r="P753" t="str">
            <v/>
          </cell>
        </row>
        <row r="754">
          <cell r="P754" t="str">
            <v/>
          </cell>
        </row>
        <row r="755">
          <cell r="P755" t="str">
            <v/>
          </cell>
        </row>
        <row r="756">
          <cell r="P756" t="str">
            <v/>
          </cell>
        </row>
        <row r="757">
          <cell r="P757" t="str">
            <v/>
          </cell>
        </row>
        <row r="758">
          <cell r="P758" t="str">
            <v/>
          </cell>
        </row>
        <row r="759">
          <cell r="P759" t="str">
            <v/>
          </cell>
        </row>
        <row r="760">
          <cell r="P760" t="str">
            <v/>
          </cell>
        </row>
        <row r="761">
          <cell r="P761" t="str">
            <v/>
          </cell>
        </row>
        <row r="762">
          <cell r="P762" t="str">
            <v/>
          </cell>
        </row>
        <row r="763">
          <cell r="P763" t="str">
            <v/>
          </cell>
        </row>
        <row r="764">
          <cell r="P764" t="str">
            <v/>
          </cell>
        </row>
        <row r="765">
          <cell r="P765" t="str">
            <v/>
          </cell>
        </row>
        <row r="766">
          <cell r="P766" t="str">
            <v/>
          </cell>
        </row>
        <row r="767">
          <cell r="P767" t="str">
            <v/>
          </cell>
        </row>
        <row r="768">
          <cell r="P768" t="str">
            <v/>
          </cell>
        </row>
        <row r="769">
          <cell r="P769" t="str">
            <v/>
          </cell>
        </row>
        <row r="770">
          <cell r="P770" t="str">
            <v/>
          </cell>
        </row>
        <row r="771">
          <cell r="P771" t="str">
            <v/>
          </cell>
        </row>
        <row r="772">
          <cell r="P772" t="str">
            <v/>
          </cell>
        </row>
        <row r="773">
          <cell r="P773" t="str">
            <v/>
          </cell>
        </row>
        <row r="774">
          <cell r="P774" t="str">
            <v/>
          </cell>
        </row>
        <row r="775">
          <cell r="P775" t="str">
            <v/>
          </cell>
        </row>
        <row r="776">
          <cell r="P776" t="str">
            <v/>
          </cell>
        </row>
        <row r="777">
          <cell r="P777" t="str">
            <v/>
          </cell>
        </row>
        <row r="778">
          <cell r="P778" t="str">
            <v/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412">
          <cell r="L412">
            <v>688.8</v>
          </cell>
        </row>
        <row r="606">
          <cell r="L606">
            <v>711.66199999999992</v>
          </cell>
        </row>
      </sheetData>
      <sheetData sheetId="36" refreshError="1"/>
      <sheetData sheetId="37">
        <row r="39">
          <cell r="S39">
            <v>15459</v>
          </cell>
        </row>
        <row r="56">
          <cell r="S56">
            <v>17576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95">
          <cell r="S95">
            <v>1639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12">
          <cell r="G12">
            <v>45.49</v>
          </cell>
        </row>
        <row r="29">
          <cell r="G29">
            <v>86.55</v>
          </cell>
        </row>
        <row r="33">
          <cell r="G33">
            <v>14.03</v>
          </cell>
        </row>
      </sheetData>
      <sheetData sheetId="59" refreshError="1"/>
      <sheetData sheetId="60" refreshError="1"/>
      <sheetData sheetId="61">
        <row r="7">
          <cell r="F7">
            <v>1654.1</v>
          </cell>
        </row>
      </sheetData>
      <sheetData sheetId="62" refreshError="1"/>
      <sheetData sheetId="63">
        <row r="68">
          <cell r="D68">
            <v>350</v>
          </cell>
        </row>
        <row r="69">
          <cell r="D69">
            <v>400</v>
          </cell>
        </row>
        <row r="103">
          <cell r="D103">
            <v>112</v>
          </cell>
        </row>
        <row r="104">
          <cell r="D104">
            <v>142</v>
          </cell>
        </row>
        <row r="113">
          <cell r="D113">
            <v>104</v>
          </cell>
        </row>
        <row r="116">
          <cell r="D116">
            <v>426</v>
          </cell>
        </row>
        <row r="122">
          <cell r="D122">
            <v>419</v>
          </cell>
        </row>
        <row r="127">
          <cell r="D127">
            <v>139</v>
          </cell>
        </row>
        <row r="141">
          <cell r="D141">
            <v>4400</v>
          </cell>
        </row>
        <row r="142">
          <cell r="D142">
            <v>3600</v>
          </cell>
        </row>
        <row r="143">
          <cell r="D143">
            <v>3100</v>
          </cell>
        </row>
        <row r="147">
          <cell r="D147">
            <v>10</v>
          </cell>
        </row>
        <row r="1543">
          <cell r="D1543">
            <v>650</v>
          </cell>
        </row>
      </sheetData>
      <sheetData sheetId="64" refreshError="1"/>
      <sheetData sheetId="65">
        <row r="1">
          <cell r="AD1" t="str">
            <v>Final List</v>
          </cell>
        </row>
        <row r="2">
          <cell r="AD2" t="str">
            <v/>
          </cell>
        </row>
        <row r="3">
          <cell r="AD3" t="str">
            <v/>
          </cell>
        </row>
        <row r="4">
          <cell r="AD4" t="str">
            <v/>
          </cell>
        </row>
        <row r="5">
          <cell r="AD5" t="str">
            <v/>
          </cell>
        </row>
        <row r="6">
          <cell r="AD6" t="str">
            <v/>
          </cell>
        </row>
        <row r="7">
          <cell r="AD7" t="str">
            <v/>
          </cell>
        </row>
        <row r="8">
          <cell r="AD8" t="str">
            <v/>
          </cell>
        </row>
        <row r="9">
          <cell r="AD9" t="str">
            <v/>
          </cell>
        </row>
        <row r="10">
          <cell r="AD10" t="str">
            <v/>
          </cell>
        </row>
        <row r="11">
          <cell r="AD11" t="str">
            <v/>
          </cell>
        </row>
        <row r="12">
          <cell r="AD12" t="str">
            <v/>
          </cell>
        </row>
        <row r="13">
          <cell r="AD13" t="str">
            <v/>
          </cell>
        </row>
        <row r="14">
          <cell r="AD14" t="str">
            <v/>
          </cell>
        </row>
        <row r="15">
          <cell r="AD15" t="str">
            <v/>
          </cell>
        </row>
        <row r="16">
          <cell r="AD16" t="str">
            <v/>
          </cell>
        </row>
        <row r="17">
          <cell r="AD17" t="str">
            <v/>
          </cell>
        </row>
        <row r="18">
          <cell r="AD18" t="str">
            <v/>
          </cell>
        </row>
        <row r="19">
          <cell r="AD19" t="str">
            <v/>
          </cell>
        </row>
        <row r="20">
          <cell r="AD20" t="str">
            <v/>
          </cell>
        </row>
        <row r="21">
          <cell r="AD21" t="str">
            <v/>
          </cell>
        </row>
        <row r="22">
          <cell r="AD22" t="str">
            <v/>
          </cell>
        </row>
        <row r="23">
          <cell r="AD23" t="str">
            <v/>
          </cell>
        </row>
        <row r="24">
          <cell r="AD24" t="str">
            <v/>
          </cell>
        </row>
        <row r="25">
          <cell r="AD25" t="str">
            <v/>
          </cell>
        </row>
        <row r="26">
          <cell r="AD26" t="str">
            <v/>
          </cell>
        </row>
        <row r="27">
          <cell r="AD27" t="str">
            <v/>
          </cell>
        </row>
        <row r="28">
          <cell r="AD28" t="str">
            <v/>
          </cell>
        </row>
        <row r="29">
          <cell r="AD29" t="str">
            <v/>
          </cell>
        </row>
        <row r="30">
          <cell r="AD30" t="str">
            <v/>
          </cell>
        </row>
        <row r="31">
          <cell r="AD31" t="str">
            <v/>
          </cell>
        </row>
        <row r="32">
          <cell r="AD32" t="str">
            <v/>
          </cell>
        </row>
        <row r="33">
          <cell r="AD33" t="str">
            <v/>
          </cell>
        </row>
        <row r="34">
          <cell r="AD34" t="str">
            <v/>
          </cell>
        </row>
        <row r="35">
          <cell r="AD35" t="str">
            <v/>
          </cell>
        </row>
        <row r="36">
          <cell r="AD36" t="str">
            <v/>
          </cell>
        </row>
        <row r="37">
          <cell r="AD37" t="str">
            <v/>
          </cell>
        </row>
        <row r="38">
          <cell r="AD38" t="str">
            <v/>
          </cell>
        </row>
        <row r="39">
          <cell r="AD39" t="str">
            <v/>
          </cell>
        </row>
        <row r="40">
          <cell r="AD40" t="str">
            <v/>
          </cell>
        </row>
        <row r="41">
          <cell r="AD41" t="str">
            <v/>
          </cell>
        </row>
        <row r="42">
          <cell r="AD42" t="str">
            <v/>
          </cell>
        </row>
        <row r="43">
          <cell r="AD43" t="str">
            <v/>
          </cell>
        </row>
        <row r="44">
          <cell r="AD44" t="str">
            <v/>
          </cell>
        </row>
        <row r="45">
          <cell r="AD45" t="str">
            <v/>
          </cell>
        </row>
        <row r="46">
          <cell r="AD46" t="str">
            <v/>
          </cell>
        </row>
        <row r="47">
          <cell r="AD47" t="str">
            <v/>
          </cell>
        </row>
        <row r="48">
          <cell r="AD48" t="str">
            <v/>
          </cell>
        </row>
        <row r="49">
          <cell r="AD49" t="str">
            <v/>
          </cell>
        </row>
        <row r="50">
          <cell r="AD50" t="str">
            <v/>
          </cell>
        </row>
        <row r="51">
          <cell r="AD51" t="str">
            <v/>
          </cell>
        </row>
        <row r="52">
          <cell r="AD52" t="str">
            <v/>
          </cell>
        </row>
        <row r="53">
          <cell r="AD53" t="str">
            <v/>
          </cell>
        </row>
        <row r="54">
          <cell r="AD54" t="str">
            <v/>
          </cell>
        </row>
        <row r="55">
          <cell r="AD55" t="str">
            <v/>
          </cell>
        </row>
        <row r="56">
          <cell r="AD56" t="str">
            <v/>
          </cell>
        </row>
        <row r="57">
          <cell r="AD57" t="str">
            <v/>
          </cell>
        </row>
        <row r="58">
          <cell r="AD58" t="str">
            <v/>
          </cell>
        </row>
        <row r="59">
          <cell r="AD59" t="str">
            <v/>
          </cell>
        </row>
        <row r="60">
          <cell r="AD60" t="str">
            <v/>
          </cell>
        </row>
        <row r="61">
          <cell r="AD61" t="str">
            <v/>
          </cell>
        </row>
        <row r="62">
          <cell r="AD62" t="str">
            <v/>
          </cell>
        </row>
        <row r="63">
          <cell r="AD63" t="str">
            <v/>
          </cell>
        </row>
        <row r="64">
          <cell r="AD64" t="str">
            <v/>
          </cell>
        </row>
        <row r="65">
          <cell r="AD65" t="str">
            <v/>
          </cell>
        </row>
        <row r="66">
          <cell r="AD66" t="str">
            <v/>
          </cell>
        </row>
        <row r="67">
          <cell r="AD67" t="str">
            <v/>
          </cell>
        </row>
        <row r="68">
          <cell r="AD68" t="str">
            <v/>
          </cell>
        </row>
        <row r="69">
          <cell r="AD69" t="str">
            <v/>
          </cell>
        </row>
        <row r="70">
          <cell r="AD70" t="str">
            <v/>
          </cell>
        </row>
        <row r="71">
          <cell r="AD71" t="str">
            <v/>
          </cell>
        </row>
        <row r="72">
          <cell r="AD72" t="str">
            <v/>
          </cell>
        </row>
        <row r="73">
          <cell r="AD73" t="str">
            <v/>
          </cell>
        </row>
        <row r="74">
          <cell r="AD74" t="str">
            <v/>
          </cell>
        </row>
        <row r="75">
          <cell r="AD75" t="str">
            <v/>
          </cell>
        </row>
        <row r="76">
          <cell r="AD76" t="str">
            <v/>
          </cell>
        </row>
        <row r="77">
          <cell r="AD77" t="str">
            <v/>
          </cell>
        </row>
        <row r="78">
          <cell r="AD78" t="str">
            <v/>
          </cell>
        </row>
      </sheetData>
      <sheetData sheetId="66" refreshError="1"/>
      <sheetData sheetId="67">
        <row r="50">
          <cell r="I50">
            <v>1.3267</v>
          </cell>
        </row>
        <row r="56">
          <cell r="I56">
            <v>1.2675000000000001</v>
          </cell>
        </row>
        <row r="62">
          <cell r="I62">
            <v>1.3454999999999999</v>
          </cell>
        </row>
        <row r="68">
          <cell r="I68">
            <v>1.2997000000000001</v>
          </cell>
        </row>
      </sheetData>
      <sheetData sheetId="6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90" zoomScaleNormal="100" zoomScaleSheetLayoutView="90" workbookViewId="0">
      <selection activeCell="B3" sqref="B3"/>
    </sheetView>
  </sheetViews>
  <sheetFormatPr defaultRowHeight="23.4" x14ac:dyDescent="0.6"/>
  <cols>
    <col min="1" max="1" width="9" style="1" customWidth="1"/>
    <col min="2" max="2" width="10.88671875" style="1" customWidth="1"/>
    <col min="3" max="3" width="11.88671875" style="1" customWidth="1"/>
    <col min="4" max="4" width="6.6640625" style="1" customWidth="1"/>
    <col min="5" max="5" width="6.44140625" style="1" customWidth="1"/>
    <col min="6" max="6" width="15.44140625" style="1" customWidth="1"/>
    <col min="7" max="7" width="9.44140625" style="1" customWidth="1"/>
    <col min="8" max="8" width="24.33203125" style="3" customWidth="1"/>
    <col min="9" max="9" width="24.6640625" style="1" customWidth="1"/>
    <col min="10" max="10" width="15.77734375" style="1" customWidth="1"/>
    <col min="11" max="11" width="13.77734375" style="1" customWidth="1"/>
    <col min="12" max="12" width="10.5546875" style="1" bestFit="1" customWidth="1"/>
    <col min="13" max="16384" width="8.88671875" style="1"/>
  </cols>
  <sheetData>
    <row r="1" spans="1:12" x14ac:dyDescent="0.6">
      <c r="A1" s="1" t="s">
        <v>0</v>
      </c>
      <c r="H1" s="1"/>
    </row>
    <row r="2" spans="1:12" x14ac:dyDescent="0.6">
      <c r="A2" s="1" t="s">
        <v>1</v>
      </c>
      <c r="H2" s="1"/>
    </row>
    <row r="3" spans="1:12" x14ac:dyDescent="0.6">
      <c r="A3" s="1" t="s">
        <v>2</v>
      </c>
      <c r="B3" s="1" t="str">
        <f>+"ประเภท "&amp;'[1]7.ราคาวัสดุและค่าขนส่ง'!C6</f>
        <v>ประเภท โครงการก่อสร้างอาคารโดมอเนกประสงค์ระหว่างอาคารศาลากลางจังหวัดนนทบุรี</v>
      </c>
      <c r="H3" s="1"/>
    </row>
    <row r="4" spans="1:12" x14ac:dyDescent="0.6">
      <c r="A4" s="1" t="s">
        <v>2</v>
      </c>
      <c r="B4" s="1" t="str">
        <f>+"สถานที่ก่อสร้าง "&amp;'[1]7.ราคาวัสดุและค่าขนส่ง'!C7&amp;'[1]7.ราคาวัสดุและค่าขนส่ง'!D7&amp;'[1]7.ราคาวัสดุและค่าขนส่ง'!E7&amp;" "&amp;'[1]7.ราคาวัสดุและค่าขนส่ง'!F7&amp;'[1]7.ราคาวัสดุและค่าขนส่ง'!G7</f>
        <v>สถานที่ก่อสร้าง ภายในศูนย์ราชการจังหวัดนนทบุรี ถนนรัตนาธิเบศร์ ตำบลบางกระสออำเภอเมืองนนทบุรี จังหวัดนนทบุรี</v>
      </c>
      <c r="H4" s="1"/>
    </row>
    <row r="5" spans="1:12" x14ac:dyDescent="0.6">
      <c r="A5" s="1" t="s">
        <v>2</v>
      </c>
      <c r="B5" s="1" t="s">
        <v>3</v>
      </c>
      <c r="H5" s="1"/>
    </row>
    <row r="6" spans="1:12" x14ac:dyDescent="0.6">
      <c r="A6" s="1" t="s">
        <v>2</v>
      </c>
      <c r="B6" s="1" t="s">
        <v>4</v>
      </c>
      <c r="H6" s="1"/>
    </row>
    <row r="7" spans="1:12" x14ac:dyDescent="0.6">
      <c r="A7" s="1" t="s">
        <v>2</v>
      </c>
      <c r="B7" s="1" t="str">
        <f>+"คำนวณราคากลาง เมื่อวันที่ "&amp;'[1]7.ราคาวัสดุและค่าขนส่ง'!$C$8&amp;"  เดือน "&amp;'[1]7.ราคาวัสดุและค่าขนส่ง'!$E$8&amp;" พ.ศ. "&amp;'[1]7.ราคาวัสดุและค่าขนส่ง'!$G$8</f>
        <v>คำนวณราคากลาง เมื่อวันที่ 28  เดือน กุมภาพันธ์ พ.ศ. 2567</v>
      </c>
      <c r="H7" s="1"/>
    </row>
    <row r="8" spans="1:12" x14ac:dyDescent="0.6">
      <c r="A8" s="160" t="s">
        <v>5</v>
      </c>
      <c r="B8" s="160"/>
      <c r="C8" s="160" t="s">
        <v>6</v>
      </c>
      <c r="D8" s="160"/>
      <c r="E8" s="160"/>
      <c r="F8" s="160" t="s">
        <v>7</v>
      </c>
      <c r="G8" s="161" t="s">
        <v>8</v>
      </c>
      <c r="H8" s="162" t="s">
        <v>9</v>
      </c>
      <c r="I8" s="160" t="s">
        <v>10</v>
      </c>
    </row>
    <row r="9" spans="1:12" x14ac:dyDescent="0.6">
      <c r="A9" s="160"/>
      <c r="B9" s="160"/>
      <c r="C9" s="160"/>
      <c r="D9" s="160"/>
      <c r="E9" s="160"/>
      <c r="F9" s="160"/>
      <c r="G9" s="161"/>
      <c r="H9" s="162"/>
      <c r="I9" s="160"/>
      <c r="L9" s="1" t="s">
        <v>11</v>
      </c>
    </row>
    <row r="10" spans="1:12" x14ac:dyDescent="0.6">
      <c r="A10" s="156">
        <v>1</v>
      </c>
      <c r="B10" s="157"/>
      <c r="C10" s="5" t="s">
        <v>12</v>
      </c>
      <c r="D10" s="6"/>
      <c r="E10" s="7"/>
      <c r="F10" s="20">
        <f>+'[1]3_BOQงานอาคาร(ปร4)'!$R$26</f>
        <v>6835616.6107743755</v>
      </c>
      <c r="G10" s="21">
        <f>IF(L10="ช",'[1]คำนวณFactor F'!$I$50,IF(L10="ส",'[1]คำนวณFactor F'!$I$56,IF(L10="ท",'[1]คำนวณFactor F'!$I$62,IF(L10="ค",1.07,IF(L10="อ",'[1]คำนวณFactor F'!$I$68,0)))))</f>
        <v>1.2997000000000001</v>
      </c>
      <c r="H10" s="23">
        <f>ROUNDDOWN(F10*G10,0)</f>
        <v>8884250</v>
      </c>
      <c r="I10" s="11" t="s">
        <v>23</v>
      </c>
      <c r="J10" s="1">
        <v>7092465.9000098165</v>
      </c>
      <c r="L10" s="1" t="s">
        <v>13</v>
      </c>
    </row>
    <row r="11" spans="1:12" x14ac:dyDescent="0.6">
      <c r="A11" s="156">
        <v>2</v>
      </c>
      <c r="B11" s="157"/>
      <c r="C11" s="5" t="s">
        <v>14</v>
      </c>
      <c r="D11" s="6"/>
      <c r="E11" s="7"/>
      <c r="F11" s="20">
        <f>+[1]ครุภัณฑ์!M15</f>
        <v>725000</v>
      </c>
      <c r="G11" s="22">
        <v>1.07</v>
      </c>
      <c r="H11" s="23">
        <f>ROUNDDOWN(F11*G11,0)</f>
        <v>775750</v>
      </c>
      <c r="I11" s="11" t="s">
        <v>15</v>
      </c>
      <c r="J11" s="1">
        <v>415000</v>
      </c>
    </row>
    <row r="12" spans="1:12" x14ac:dyDescent="0.6">
      <c r="A12" s="156"/>
      <c r="B12" s="157"/>
      <c r="C12" s="5"/>
      <c r="D12" s="6"/>
      <c r="E12" s="7"/>
      <c r="F12" s="11"/>
      <c r="G12" s="11"/>
      <c r="H12" s="23"/>
      <c r="I12" s="11" t="s">
        <v>16</v>
      </c>
    </row>
    <row r="13" spans="1:12" x14ac:dyDescent="0.6">
      <c r="A13" s="156"/>
      <c r="B13" s="157"/>
      <c r="C13" s="5"/>
      <c r="D13" s="6"/>
      <c r="E13" s="7"/>
      <c r="F13" s="11"/>
      <c r="G13" s="11"/>
      <c r="H13" s="23"/>
      <c r="I13" s="11" t="s">
        <v>17</v>
      </c>
    </row>
    <row r="14" spans="1:12" x14ac:dyDescent="0.6">
      <c r="A14" s="158"/>
      <c r="B14" s="159"/>
      <c r="C14" s="8"/>
      <c r="D14" s="9"/>
      <c r="E14" s="10"/>
      <c r="F14" s="12"/>
      <c r="G14" s="12"/>
      <c r="H14" s="24"/>
      <c r="I14" s="11" t="s">
        <v>18</v>
      </c>
    </row>
    <row r="15" spans="1:12" x14ac:dyDescent="0.6">
      <c r="A15" s="156"/>
      <c r="B15" s="157"/>
      <c r="C15" s="150" t="s">
        <v>19</v>
      </c>
      <c r="D15" s="151"/>
      <c r="E15" s="152"/>
      <c r="F15" s="4"/>
      <c r="G15" s="4"/>
      <c r="H15" s="25">
        <f>SUM(H10:H14)</f>
        <v>9660000</v>
      </c>
      <c r="I15" s="11"/>
      <c r="J15" s="1">
        <v>9660000</v>
      </c>
    </row>
    <row r="16" spans="1:12" x14ac:dyDescent="0.6">
      <c r="A16" s="153"/>
      <c r="B16" s="154"/>
      <c r="C16" s="153" t="s">
        <v>20</v>
      </c>
      <c r="D16" s="155"/>
      <c r="E16" s="154"/>
      <c r="F16" s="4"/>
      <c r="G16" s="4"/>
      <c r="H16" s="25">
        <f>ROUNDDOWN(H15,0)</f>
        <v>9660000</v>
      </c>
      <c r="I16" s="11"/>
      <c r="J16" s="1">
        <f>+J15-H15</f>
        <v>0</v>
      </c>
      <c r="K16" s="1">
        <f>+J16/1.2994</f>
        <v>0</v>
      </c>
      <c r="L16" s="1">
        <f>+K16/130</f>
        <v>0</v>
      </c>
    </row>
    <row r="17" spans="1:12" x14ac:dyDescent="0.6">
      <c r="A17" s="150"/>
      <c r="B17" s="152"/>
      <c r="C17" s="4" t="str">
        <f>"ตัวหนังสือ ( "&amp;BAHTTEXT(H16)&amp;" ) "</f>
        <v xml:space="preserve">ตัวหนังสือ ( เก้าล้านหกแสนหกหมื่นบาทถ้วน ) </v>
      </c>
      <c r="D17" s="13"/>
      <c r="E17" s="13"/>
      <c r="F17" s="10"/>
      <c r="G17" s="12"/>
      <c r="H17" s="4"/>
      <c r="I17" s="12"/>
      <c r="J17" s="1">
        <f>+'[1]7.ราคาวัสดุและค่าขนส่ง'!C15</f>
        <v>9660000</v>
      </c>
      <c r="K17" s="1">
        <f>+J17-H16</f>
        <v>0</v>
      </c>
    </row>
    <row r="18" spans="1:12" x14ac:dyDescent="0.6">
      <c r="A18" s="149"/>
      <c r="B18" s="149"/>
      <c r="C18" s="149"/>
      <c r="D18" s="149"/>
      <c r="E18" s="149"/>
      <c r="F18" s="149"/>
      <c r="G18" s="149"/>
      <c r="H18" s="149"/>
      <c r="I18" s="149"/>
      <c r="J18" s="2"/>
      <c r="K18" s="1">
        <f>+K17/G10</f>
        <v>0</v>
      </c>
      <c r="L18" s="2"/>
    </row>
    <row r="19" spans="1:12" x14ac:dyDescent="0.6">
      <c r="A19" s="149"/>
      <c r="B19" s="149"/>
      <c r="C19" s="149"/>
      <c r="D19" s="149"/>
      <c r="E19" s="149"/>
      <c r="F19" s="149"/>
      <c r="G19" s="149"/>
      <c r="H19" s="149"/>
      <c r="I19" s="149"/>
      <c r="J19" s="2"/>
      <c r="K19" s="2"/>
      <c r="L19" s="2"/>
    </row>
    <row r="20" spans="1:12" x14ac:dyDescent="0.6">
      <c r="H20" s="1"/>
      <c r="J20" s="2"/>
      <c r="K20" s="2"/>
      <c r="L20" s="2"/>
    </row>
    <row r="21" spans="1:12" x14ac:dyDescent="0.6">
      <c r="H21" s="1"/>
      <c r="J21" s="2"/>
      <c r="K21" s="2"/>
      <c r="L21" s="2"/>
    </row>
    <row r="22" spans="1:12" x14ac:dyDescent="0.6">
      <c r="A22" s="149"/>
      <c r="B22" s="149"/>
      <c r="C22" s="149"/>
      <c r="D22" s="149"/>
      <c r="E22" s="149"/>
      <c r="F22" s="149"/>
      <c r="G22" s="149"/>
      <c r="H22" s="149"/>
      <c r="I22" s="149"/>
      <c r="J22" s="2"/>
      <c r="K22" s="2"/>
      <c r="L22" s="2"/>
    </row>
    <row r="23" spans="1:12" x14ac:dyDescent="0.6">
      <c r="H23" s="1"/>
      <c r="J23" s="2"/>
      <c r="K23" s="2"/>
      <c r="L23" s="2"/>
    </row>
    <row r="24" spans="1:12" x14ac:dyDescent="0.6">
      <c r="H24" s="1"/>
      <c r="J24" s="2"/>
      <c r="K24" s="2"/>
      <c r="L24" s="2"/>
    </row>
    <row r="25" spans="1:12" x14ac:dyDescent="0.6">
      <c r="H25" s="1"/>
      <c r="J25" s="2"/>
      <c r="K25" s="2"/>
      <c r="L25" s="2"/>
    </row>
    <row r="26" spans="1:12" x14ac:dyDescent="0.6">
      <c r="H26" s="1"/>
      <c r="J26" s="2"/>
      <c r="K26" s="2"/>
      <c r="L26" s="2"/>
    </row>
    <row r="27" spans="1:12" x14ac:dyDescent="0.6">
      <c r="H27" s="1"/>
      <c r="J27" s="2"/>
      <c r="K27" s="2"/>
      <c r="L27" s="2"/>
    </row>
    <row r="28" spans="1:12" ht="21" customHeight="1" x14ac:dyDescent="0.6">
      <c r="H28" s="1"/>
    </row>
    <row r="29" spans="1:12" ht="22.8" customHeight="1" x14ac:dyDescent="0.6">
      <c r="H29" s="1"/>
    </row>
    <row r="30" spans="1:12" ht="21" customHeight="1" x14ac:dyDescent="0.6">
      <c r="H30" s="1"/>
    </row>
    <row r="31" spans="1:12" ht="21" customHeight="1" x14ac:dyDescent="0.6">
      <c r="H31" s="1"/>
    </row>
    <row r="32" spans="1:12" ht="21" customHeight="1" x14ac:dyDescent="0.6">
      <c r="H32" s="1"/>
    </row>
    <row r="33" spans="7:8" x14ac:dyDescent="0.6">
      <c r="G33" s="3"/>
    </row>
    <row r="34" spans="7:8" ht="21" customHeight="1" x14ac:dyDescent="0.6">
      <c r="H34" s="1"/>
    </row>
    <row r="35" spans="7:8" ht="22.8" customHeight="1" x14ac:dyDescent="0.6">
      <c r="H35" s="1"/>
    </row>
    <row r="36" spans="7:8" ht="21" customHeight="1" x14ac:dyDescent="0.6">
      <c r="H36" s="1"/>
    </row>
    <row r="37" spans="7:8" ht="21" customHeight="1" x14ac:dyDescent="0.6">
      <c r="H37" s="1"/>
    </row>
    <row r="38" spans="7:8" ht="20.100000000000001" customHeight="1" x14ac:dyDescent="0.6">
      <c r="H38" s="1"/>
    </row>
    <row r="39" spans="7:8" ht="22.2" customHeight="1" x14ac:dyDescent="0.6">
      <c r="H39" s="1"/>
    </row>
  </sheetData>
  <mergeCells count="19">
    <mergeCell ref="I8:I9"/>
    <mergeCell ref="A8:B9"/>
    <mergeCell ref="C8:E9"/>
    <mergeCell ref="F8:F9"/>
    <mergeCell ref="G8:G9"/>
    <mergeCell ref="H8:H9"/>
    <mergeCell ref="A10:B10"/>
    <mergeCell ref="A11:B11"/>
    <mergeCell ref="A12:B12"/>
    <mergeCell ref="A13:B13"/>
    <mergeCell ref="A14:B14"/>
    <mergeCell ref="A22:I22"/>
    <mergeCell ref="C15:E15"/>
    <mergeCell ref="A16:B16"/>
    <mergeCell ref="C16:E16"/>
    <mergeCell ref="A17:B17"/>
    <mergeCell ref="A18:I18"/>
    <mergeCell ref="A19:I19"/>
    <mergeCell ref="A15:B1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&amp;R&amp;"TH Sarabun New,ธรรมดา"&amp;14ปร.6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L38"/>
  <sheetViews>
    <sheetView view="pageBreakPreview" zoomScaleNormal="100" zoomScaleSheetLayoutView="100" workbookViewId="0">
      <selection activeCell="C2" sqref="C2"/>
    </sheetView>
  </sheetViews>
  <sheetFormatPr defaultRowHeight="23.4" x14ac:dyDescent="0.6"/>
  <cols>
    <col min="1" max="1" width="9" style="1" customWidth="1"/>
    <col min="2" max="2" width="10.88671875" style="1" customWidth="1"/>
    <col min="3" max="3" width="11.88671875" style="1" customWidth="1"/>
    <col min="4" max="4" width="6.6640625" style="1" customWidth="1"/>
    <col min="5" max="5" width="6.44140625" style="1" customWidth="1"/>
    <col min="6" max="6" width="15.44140625" style="1" customWidth="1"/>
    <col min="7" max="7" width="9.44140625" style="1" customWidth="1"/>
    <col min="8" max="8" width="24.33203125" style="3" customWidth="1"/>
    <col min="9" max="9" width="24.6640625" style="1" customWidth="1"/>
    <col min="10" max="10" width="15.77734375" style="1" customWidth="1"/>
    <col min="11" max="11" width="13.77734375" style="1" customWidth="1"/>
    <col min="12" max="12" width="10.5546875" style="1" bestFit="1" customWidth="1"/>
    <col min="13" max="16384" width="8.88671875" style="1"/>
  </cols>
  <sheetData>
    <row r="1" spans="1:12" x14ac:dyDescent="0.6">
      <c r="A1" s="1" t="s">
        <v>0</v>
      </c>
      <c r="H1" s="1"/>
    </row>
    <row r="2" spans="1:12" x14ac:dyDescent="0.6">
      <c r="A2" s="1" t="s">
        <v>1</v>
      </c>
      <c r="H2" s="1"/>
    </row>
    <row r="3" spans="1:12" x14ac:dyDescent="0.6">
      <c r="A3" s="1" t="s">
        <v>2</v>
      </c>
      <c r="B3" s="1" t="str">
        <f>+"ประเภท "&amp;'[1]7.ราคาวัสดุและค่าขนส่ง'!C6</f>
        <v>ประเภท โครงการก่อสร้างอาคารโดมอเนกประสงค์ระหว่างอาคารศาลากลางจังหวัดนนทบุรี</v>
      </c>
      <c r="H3" s="1"/>
    </row>
    <row r="4" spans="1:12" x14ac:dyDescent="0.6">
      <c r="A4" s="1" t="s">
        <v>2</v>
      </c>
      <c r="B4" s="1" t="str">
        <f>+"สถานที่ก่อสร้าง "&amp;'[1]7.ราคาวัสดุและค่าขนส่ง'!C7&amp;'[1]7.ราคาวัสดุและค่าขนส่ง'!D7&amp;'[1]7.ราคาวัสดุและค่าขนส่ง'!E7&amp;" "&amp;'[1]7.ราคาวัสดุและค่าขนส่ง'!F7&amp;'[1]7.ราคาวัสดุและค่าขนส่ง'!G7</f>
        <v>สถานที่ก่อสร้าง ภายในศูนย์ราชการจังหวัดนนทบุรี ถนนรัตนาธิเบศร์ ตำบลบางกระสออำเภอเมืองนนทบุรี จังหวัดนนทบุรี</v>
      </c>
      <c r="H4" s="1"/>
    </row>
    <row r="5" spans="1:12" x14ac:dyDescent="0.6">
      <c r="A5" s="1" t="s">
        <v>2</v>
      </c>
      <c r="B5" s="1" t="s">
        <v>21</v>
      </c>
      <c r="C5" s="1" t="s">
        <v>22</v>
      </c>
      <c r="H5" s="1"/>
    </row>
    <row r="6" spans="1:12" x14ac:dyDescent="0.6">
      <c r="A6" s="1" t="s">
        <v>2</v>
      </c>
      <c r="B6" s="1" t="str">
        <f>+"คำนวณราคากลาง เมื่อวันที่ "&amp;'[1]7.ราคาวัสดุและค่าขนส่ง'!$C$8&amp;"  เดือน "&amp;'[1]7.ราคาวัสดุและค่าขนส่ง'!$E$8&amp;" พ.ศ. "&amp;'[1]7.ราคาวัสดุและค่าขนส่ง'!$G$8</f>
        <v>คำนวณราคากลาง เมื่อวันที่ 28  เดือน กุมภาพันธ์ พ.ศ. 2567</v>
      </c>
      <c r="H6" s="1"/>
    </row>
    <row r="7" spans="1:12" s="17" customFormat="1" x14ac:dyDescent="0.3">
      <c r="A7" s="167" t="s">
        <v>5</v>
      </c>
      <c r="B7" s="168"/>
      <c r="C7" s="167" t="s">
        <v>6</v>
      </c>
      <c r="D7" s="171"/>
      <c r="E7" s="171"/>
      <c r="F7" s="174" t="s">
        <v>7</v>
      </c>
      <c r="G7" s="176" t="s">
        <v>8</v>
      </c>
      <c r="H7" s="171" t="s">
        <v>9</v>
      </c>
      <c r="I7" s="174" t="s">
        <v>10</v>
      </c>
    </row>
    <row r="8" spans="1:12" s="17" customFormat="1" x14ac:dyDescent="0.3">
      <c r="A8" s="169"/>
      <c r="B8" s="170"/>
      <c r="C8" s="172"/>
      <c r="D8" s="173"/>
      <c r="E8" s="173"/>
      <c r="F8" s="175"/>
      <c r="G8" s="177"/>
      <c r="H8" s="173"/>
      <c r="I8" s="175"/>
      <c r="L8" s="17" t="s">
        <v>11</v>
      </c>
    </row>
    <row r="9" spans="1:12" x14ac:dyDescent="0.6">
      <c r="A9" s="156">
        <v>1</v>
      </c>
      <c r="B9" s="157"/>
      <c r="C9" s="1" t="s">
        <v>12</v>
      </c>
      <c r="F9" s="20">
        <f>+'[1]3_BOQงานอาคาร(ปร4)'!$R$26</f>
        <v>6835616.6107743755</v>
      </c>
      <c r="G9" s="21">
        <f>IF(L9="ช",'[1]คำนวณFactor F'!$I$50,IF(L9="ส",'[1]คำนวณFactor F'!$I$56,IF(L9="ท",'[1]คำนวณFactor F'!$I$62,IF(L9="ค",1.07,IF(L9="อ",'[1]คำนวณFactor F'!$I$68,0)))))</f>
        <v>1.2997000000000001</v>
      </c>
      <c r="H9" s="3">
        <f>ROUNDDOWN(F9*G9,0)</f>
        <v>8884250</v>
      </c>
      <c r="I9" s="11" t="s">
        <v>23</v>
      </c>
      <c r="J9" s="1">
        <v>7092465.9000098165</v>
      </c>
      <c r="L9" s="1" t="s">
        <v>13</v>
      </c>
    </row>
    <row r="10" spans="1:12" x14ac:dyDescent="0.6">
      <c r="A10" s="156">
        <v>2</v>
      </c>
      <c r="B10" s="157"/>
      <c r="C10" s="1" t="s">
        <v>14</v>
      </c>
      <c r="F10" s="20">
        <f>+[1]ครุภัณฑ์!M15</f>
        <v>725000</v>
      </c>
      <c r="G10" s="22">
        <v>1.07</v>
      </c>
      <c r="H10" s="3">
        <f>ROUNDDOWN(F10*G10,0)</f>
        <v>775750</v>
      </c>
      <c r="I10" s="11" t="s">
        <v>15</v>
      </c>
      <c r="J10" s="1">
        <v>415000</v>
      </c>
    </row>
    <row r="11" spans="1:12" x14ac:dyDescent="0.6">
      <c r="A11" s="156"/>
      <c r="B11" s="157"/>
      <c r="F11" s="11"/>
      <c r="G11" s="11"/>
      <c r="I11" s="11" t="s">
        <v>16</v>
      </c>
    </row>
    <row r="12" spans="1:12" x14ac:dyDescent="0.6">
      <c r="A12" s="156"/>
      <c r="B12" s="157"/>
      <c r="F12" s="11"/>
      <c r="G12" s="11"/>
      <c r="I12" s="11" t="s">
        <v>17</v>
      </c>
    </row>
    <row r="13" spans="1:12" x14ac:dyDescent="0.6">
      <c r="A13" s="156"/>
      <c r="B13" s="157"/>
      <c r="F13" s="11"/>
      <c r="G13" s="11"/>
      <c r="I13" s="11" t="s">
        <v>18</v>
      </c>
    </row>
    <row r="14" spans="1:12" x14ac:dyDescent="0.6">
      <c r="A14" s="164"/>
      <c r="B14" s="165"/>
      <c r="C14" s="163" t="s">
        <v>19</v>
      </c>
      <c r="D14" s="163"/>
      <c r="E14" s="163"/>
      <c r="F14" s="4"/>
      <c r="G14" s="4"/>
      <c r="H14" s="19">
        <f>SUM(H9:H13)</f>
        <v>9660000</v>
      </c>
      <c r="I14" s="11"/>
      <c r="J14" s="1">
        <v>9660000</v>
      </c>
    </row>
    <row r="15" spans="1:12" x14ac:dyDescent="0.6">
      <c r="A15" s="164"/>
      <c r="B15" s="165"/>
      <c r="C15" s="163" t="s">
        <v>20</v>
      </c>
      <c r="D15" s="163"/>
      <c r="E15" s="166"/>
      <c r="F15" s="4"/>
      <c r="G15" s="4"/>
      <c r="H15" s="19">
        <f>ROUNDDOWN(H14,0)</f>
        <v>9660000</v>
      </c>
      <c r="I15" s="11"/>
      <c r="J15" s="1">
        <f>+J14-H14</f>
        <v>0</v>
      </c>
      <c r="K15" s="1">
        <f>+J15/1.2994</f>
        <v>0</v>
      </c>
      <c r="L15" s="1">
        <f>+K15/130</f>
        <v>0</v>
      </c>
    </row>
    <row r="16" spans="1:12" x14ac:dyDescent="0.6">
      <c r="A16" s="158"/>
      <c r="B16" s="159"/>
      <c r="C16" s="9" t="str">
        <f>"ตัวหนังสือ ( "&amp;BAHTTEXT(H15)&amp;" ) "</f>
        <v xml:space="preserve">ตัวหนังสือ ( เก้าล้านหกแสนหกหมื่นบาทถ้วน ) </v>
      </c>
      <c r="D16" s="9"/>
      <c r="E16" s="9"/>
      <c r="F16" s="10"/>
      <c r="G16" s="4"/>
      <c r="H16" s="18"/>
      <c r="I16" s="12"/>
      <c r="J16" s="1">
        <f>+'[1]7.ราคาวัสดุและค่าขนส่ง'!C15</f>
        <v>9660000</v>
      </c>
      <c r="K16" s="1">
        <f>+J16-H15</f>
        <v>0</v>
      </c>
    </row>
    <row r="17" spans="1:12" x14ac:dyDescent="0.6">
      <c r="A17" s="149"/>
      <c r="B17" s="149"/>
      <c r="C17" s="149"/>
      <c r="D17" s="149"/>
      <c r="E17" s="149"/>
      <c r="F17" s="149"/>
      <c r="G17" s="149"/>
      <c r="H17" s="149"/>
      <c r="I17" s="149"/>
      <c r="J17" s="2"/>
      <c r="K17" s="1">
        <f>+K16/G9</f>
        <v>0</v>
      </c>
      <c r="L17" s="2"/>
    </row>
    <row r="18" spans="1:12" x14ac:dyDescent="0.6">
      <c r="A18" s="149"/>
      <c r="B18" s="149"/>
      <c r="C18" s="149"/>
      <c r="D18" s="149"/>
      <c r="E18" s="149"/>
      <c r="F18" s="149"/>
      <c r="G18" s="149"/>
      <c r="H18" s="149"/>
      <c r="I18" s="149"/>
      <c r="J18" s="2"/>
      <c r="K18" s="2"/>
      <c r="L18" s="2"/>
    </row>
    <row r="19" spans="1:12" x14ac:dyDescent="0.6">
      <c r="H19" s="1"/>
      <c r="J19" s="2"/>
      <c r="K19" s="2"/>
      <c r="L19" s="2"/>
    </row>
    <row r="20" spans="1:12" x14ac:dyDescent="0.6">
      <c r="H20" s="1"/>
      <c r="J20" s="2"/>
      <c r="K20" s="2"/>
      <c r="L20" s="2"/>
    </row>
    <row r="21" spans="1:12" x14ac:dyDescent="0.6">
      <c r="A21" s="149"/>
      <c r="B21" s="149"/>
      <c r="C21" s="149"/>
      <c r="D21" s="149"/>
      <c r="E21" s="149"/>
      <c r="F21" s="149"/>
      <c r="G21" s="149"/>
      <c r="H21" s="149"/>
      <c r="I21" s="149"/>
      <c r="J21" s="2"/>
      <c r="K21" s="2"/>
      <c r="L21" s="2"/>
    </row>
    <row r="22" spans="1:12" x14ac:dyDescent="0.6">
      <c r="H22" s="1"/>
      <c r="J22" s="2"/>
      <c r="K22" s="2"/>
      <c r="L22" s="2"/>
    </row>
    <row r="23" spans="1:12" x14ac:dyDescent="0.6">
      <c r="H23" s="1"/>
      <c r="J23" s="2"/>
      <c r="K23" s="2"/>
      <c r="L23" s="2"/>
    </row>
    <row r="24" spans="1:12" x14ac:dyDescent="0.6">
      <c r="H24" s="1"/>
      <c r="J24" s="2"/>
      <c r="K24" s="2"/>
      <c r="L24" s="2"/>
    </row>
    <row r="25" spans="1:12" x14ac:dyDescent="0.6">
      <c r="H25" s="1"/>
      <c r="J25" s="2"/>
      <c r="K25" s="2"/>
      <c r="L25" s="2"/>
    </row>
    <row r="26" spans="1:12" x14ac:dyDescent="0.6">
      <c r="H26" s="1"/>
      <c r="J26" s="2"/>
      <c r="K26" s="2"/>
      <c r="L26" s="2"/>
    </row>
    <row r="27" spans="1:12" ht="21" customHeight="1" x14ac:dyDescent="0.6">
      <c r="H27" s="1"/>
    </row>
    <row r="28" spans="1:12" ht="22.8" customHeight="1" x14ac:dyDescent="0.6">
      <c r="H28" s="1"/>
    </row>
    <row r="29" spans="1:12" ht="21" customHeight="1" x14ac:dyDescent="0.6">
      <c r="H29" s="1"/>
    </row>
    <row r="30" spans="1:12" ht="21" customHeight="1" x14ac:dyDescent="0.6">
      <c r="H30" s="1"/>
    </row>
    <row r="31" spans="1:12" ht="21" customHeight="1" x14ac:dyDescent="0.6">
      <c r="H31" s="1"/>
    </row>
    <row r="32" spans="1:12" x14ac:dyDescent="0.6">
      <c r="G32" s="3"/>
    </row>
    <row r="33" spans="8:8" ht="21" customHeight="1" x14ac:dyDescent="0.6">
      <c r="H33" s="1"/>
    </row>
    <row r="34" spans="8:8" ht="22.8" customHeight="1" x14ac:dyDescent="0.6">
      <c r="H34" s="1"/>
    </row>
    <row r="35" spans="8:8" ht="21" customHeight="1" x14ac:dyDescent="0.6">
      <c r="H35" s="1"/>
    </row>
    <row r="36" spans="8:8" ht="21" customHeight="1" x14ac:dyDescent="0.6">
      <c r="H36" s="1"/>
    </row>
    <row r="37" spans="8:8" ht="20.100000000000001" customHeight="1" x14ac:dyDescent="0.6">
      <c r="H37" s="1"/>
    </row>
    <row r="38" spans="8:8" ht="22.2" customHeight="1" x14ac:dyDescent="0.6">
      <c r="H38" s="1"/>
    </row>
  </sheetData>
  <mergeCells count="19">
    <mergeCell ref="I7:I8"/>
    <mergeCell ref="A7:B8"/>
    <mergeCell ref="C7:E8"/>
    <mergeCell ref="F7:F8"/>
    <mergeCell ref="G7:G8"/>
    <mergeCell ref="H7:H8"/>
    <mergeCell ref="A9:B9"/>
    <mergeCell ref="A10:B10"/>
    <mergeCell ref="A11:B11"/>
    <mergeCell ref="A12:B12"/>
    <mergeCell ref="A13:B13"/>
    <mergeCell ref="A21:I21"/>
    <mergeCell ref="C14:E14"/>
    <mergeCell ref="A15:B15"/>
    <mergeCell ref="C15:E15"/>
    <mergeCell ref="A16:B16"/>
    <mergeCell ref="A17:I17"/>
    <mergeCell ref="A18:I18"/>
    <mergeCell ref="A14:B14"/>
  </mergeCells>
  <pageMargins left="0.70866141732283472" right="0.21" top="0.74803149606299213" bottom="0.74803149606299213" header="0.31496062992125984" footer="0.31496062992125984"/>
  <pageSetup scale="80" orientation="portrait" r:id="rId1"/>
  <headerFooter>
    <oddHeader>&amp;R&amp;"TH Sarabun New,ธรรมดา"&amp;10แบบ ปร.5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X201"/>
  <sheetViews>
    <sheetView view="pageBreakPreview" zoomScale="110" zoomScaleNormal="100" zoomScaleSheetLayoutView="110" workbookViewId="0">
      <pane ySplit="5" topLeftCell="A6" activePane="bottomLeft" state="frozen"/>
      <selection activeCell="K17" sqref="K17"/>
      <selection pane="bottomLeft" activeCell="E5" sqref="E5"/>
    </sheetView>
  </sheetViews>
  <sheetFormatPr defaultRowHeight="19.8" outlineLevelCol="1" x14ac:dyDescent="0.5"/>
  <cols>
    <col min="1" max="1" width="9.44140625" style="97" bestFit="1" customWidth="1"/>
    <col min="2" max="2" width="8.44140625" style="61" customWidth="1"/>
    <col min="3" max="3" width="9.21875" style="61" customWidth="1"/>
    <col min="4" max="5" width="8.44140625" style="61" customWidth="1"/>
    <col min="6" max="6" width="20.44140625" style="61" customWidth="1"/>
    <col min="7" max="10" width="9" style="61" hidden="1" customWidth="1" outlineLevel="1"/>
    <col min="11" max="11" width="2.21875" style="61" hidden="1" customWidth="1" outlineLevel="1"/>
    <col min="12" max="12" width="10.44140625" style="61" bestFit="1" customWidth="1" collapsed="1"/>
    <col min="13" max="13" width="7.44140625" style="61" customWidth="1"/>
    <col min="14" max="14" width="12.44140625" style="61" bestFit="1" customWidth="1"/>
    <col min="15" max="15" width="10.44140625" style="61" bestFit="1" customWidth="1"/>
    <col min="16" max="16" width="12.44140625" style="61" bestFit="1" customWidth="1"/>
    <col min="17" max="17" width="9.44140625" style="61" bestFit="1" customWidth="1"/>
    <col min="18" max="18" width="15.33203125" style="92" customWidth="1"/>
    <col min="19" max="19" width="12.33203125" style="61" customWidth="1"/>
    <col min="20" max="20" width="8.88671875" style="61"/>
    <col min="21" max="21" width="9.88671875" style="61" bestFit="1" customWidth="1"/>
    <col min="22" max="22" width="10.44140625" style="61" bestFit="1" customWidth="1"/>
    <col min="23" max="23" width="9.88671875" style="61" bestFit="1" customWidth="1"/>
    <col min="24" max="16384" width="8.88671875" style="61"/>
  </cols>
  <sheetData>
    <row r="1" spans="1:19" ht="20.399999999999999" x14ac:dyDescent="0.5">
      <c r="A1" s="185" t="s">
        <v>24</v>
      </c>
      <c r="B1" s="26"/>
      <c r="C1" s="26"/>
      <c r="D1" s="26"/>
      <c r="E1" s="26"/>
      <c r="F1" s="26"/>
      <c r="K1" s="27"/>
      <c r="L1" s="27"/>
      <c r="M1" s="26"/>
      <c r="N1" s="28"/>
      <c r="O1" s="29"/>
      <c r="P1" s="28"/>
      <c r="Q1" s="29"/>
      <c r="S1" s="30"/>
    </row>
    <row r="2" spans="1:19" ht="20.399999999999999" x14ac:dyDescent="0.5">
      <c r="A2" s="185" t="s">
        <v>25</v>
      </c>
      <c r="B2" s="26"/>
      <c r="C2" s="26"/>
      <c r="D2" s="26"/>
      <c r="E2" s="26"/>
      <c r="F2" s="26"/>
      <c r="K2" s="27"/>
      <c r="L2" s="27"/>
      <c r="M2" s="26"/>
      <c r="O2" s="29"/>
      <c r="P2" s="28"/>
      <c r="Q2" s="29"/>
      <c r="S2" s="30"/>
    </row>
    <row r="3" spans="1:19" ht="20.399999999999999" x14ac:dyDescent="0.5">
      <c r="A3" s="61" t="str">
        <f>+"งานประมาณราคา วันที่ "&amp;'[1]7.ราคาวัสดุและค่าขนส่ง'!$C$8&amp;"  เดือน "&amp;'[1]7.ราคาวัสดุและค่าขนส่ง'!$E$8&amp;" พ.ศ. "&amp;'[1]7.ราคาวัสดุและค่าขนส่ง'!$G$8</f>
        <v>งานประมาณราคา วันที่ 28  เดือน กุมภาพันธ์ พ.ศ. 2567</v>
      </c>
      <c r="B3" s="31"/>
      <c r="C3" s="31"/>
      <c r="D3" s="31"/>
      <c r="E3" s="31"/>
      <c r="F3" s="31"/>
      <c r="L3" s="61" t="s">
        <v>192</v>
      </c>
      <c r="M3" s="31"/>
      <c r="N3" s="32" t="s">
        <v>194</v>
      </c>
      <c r="O3" s="32"/>
      <c r="P3" s="32"/>
      <c r="S3" s="33"/>
    </row>
    <row r="4" spans="1:19" ht="20.399999999999999" x14ac:dyDescent="0.55000000000000004">
      <c r="A4" s="34" t="s">
        <v>5</v>
      </c>
      <c r="B4" s="70" t="s">
        <v>6</v>
      </c>
      <c r="C4" s="70"/>
      <c r="D4" s="70"/>
      <c r="E4" s="70"/>
      <c r="F4" s="71"/>
      <c r="G4" s="72" t="s">
        <v>26</v>
      </c>
      <c r="H4" s="72" t="s">
        <v>27</v>
      </c>
      <c r="I4" s="72" t="s">
        <v>28</v>
      </c>
      <c r="J4" s="72" t="s">
        <v>29</v>
      </c>
      <c r="K4" s="72" t="s">
        <v>30</v>
      </c>
      <c r="L4" s="76" t="s">
        <v>26</v>
      </c>
      <c r="M4" s="34" t="s">
        <v>31</v>
      </c>
      <c r="N4" s="183" t="s">
        <v>32</v>
      </c>
      <c r="O4" s="184"/>
      <c r="P4" s="73" t="s">
        <v>33</v>
      </c>
      <c r="Q4" s="81"/>
      <c r="R4" s="93" t="s">
        <v>34</v>
      </c>
      <c r="S4" s="83" t="s">
        <v>10</v>
      </c>
    </row>
    <row r="5" spans="1:19" ht="20.399999999999999" x14ac:dyDescent="0.55000000000000004">
      <c r="A5" s="35"/>
      <c r="B5" s="36"/>
      <c r="C5" s="36"/>
      <c r="D5" s="36"/>
      <c r="E5" s="36"/>
      <c r="F5" s="69"/>
      <c r="G5" s="75"/>
      <c r="H5" s="75"/>
      <c r="I5" s="75"/>
      <c r="J5" s="75"/>
      <c r="K5" s="75"/>
      <c r="L5" s="77"/>
      <c r="M5" s="35"/>
      <c r="N5" s="90" t="s">
        <v>35</v>
      </c>
      <c r="O5" s="38" t="s">
        <v>36</v>
      </c>
      <c r="P5" s="37" t="s">
        <v>35</v>
      </c>
      <c r="Q5" s="54" t="s">
        <v>36</v>
      </c>
      <c r="R5" s="94" t="s">
        <v>37</v>
      </c>
      <c r="S5" s="84"/>
    </row>
    <row r="6" spans="1:19" ht="20.399999999999999" x14ac:dyDescent="0.55000000000000004">
      <c r="A6" s="99"/>
      <c r="B6" s="64" t="s">
        <v>38</v>
      </c>
      <c r="L6" s="14"/>
      <c r="M6" s="14"/>
      <c r="N6" s="126"/>
      <c r="O6" s="120"/>
      <c r="P6" s="39"/>
      <c r="Q6" s="40"/>
      <c r="R6" s="95"/>
    </row>
    <row r="7" spans="1:19" ht="20.399999999999999" x14ac:dyDescent="0.55000000000000004">
      <c r="A7" s="100">
        <v>1</v>
      </c>
      <c r="B7" s="64" t="s">
        <v>39</v>
      </c>
      <c r="L7" s="14"/>
      <c r="M7" s="14"/>
      <c r="N7" s="127"/>
      <c r="O7" s="120"/>
      <c r="P7" s="39"/>
      <c r="Q7" s="40"/>
      <c r="R7" s="95">
        <f>+R28</f>
        <v>7728</v>
      </c>
    </row>
    <row r="8" spans="1:19" ht="20.399999999999999" x14ac:dyDescent="0.5">
      <c r="A8" s="41">
        <v>2</v>
      </c>
      <c r="B8" s="98" t="s">
        <v>40</v>
      </c>
      <c r="C8" s="42"/>
      <c r="D8" s="43"/>
      <c r="E8" s="44"/>
      <c r="F8" s="45"/>
      <c r="L8" s="14"/>
      <c r="M8" s="46"/>
      <c r="N8" s="127"/>
      <c r="O8" s="120"/>
      <c r="P8" s="39"/>
      <c r="Q8" s="40"/>
      <c r="R8" s="95">
        <f>+R110</f>
        <v>4017797.9587743757</v>
      </c>
      <c r="S8" s="85"/>
    </row>
    <row r="9" spans="1:19" ht="20.399999999999999" x14ac:dyDescent="0.5">
      <c r="A9" s="41">
        <v>3</v>
      </c>
      <c r="B9" s="98" t="s">
        <v>41</v>
      </c>
      <c r="C9" s="42"/>
      <c r="D9" s="43"/>
      <c r="E9" s="44"/>
      <c r="F9" s="45"/>
      <c r="L9" s="14"/>
      <c r="M9" s="46"/>
      <c r="N9" s="127"/>
      <c r="O9" s="120"/>
      <c r="P9" s="39"/>
      <c r="Q9" s="40"/>
      <c r="R9" s="95">
        <f>+R121</f>
        <v>657000</v>
      </c>
      <c r="S9" s="85"/>
    </row>
    <row r="10" spans="1:19" ht="20.399999999999999" x14ac:dyDescent="0.5">
      <c r="A10" s="41">
        <v>4</v>
      </c>
      <c r="B10" s="98" t="s">
        <v>42</v>
      </c>
      <c r="C10" s="42"/>
      <c r="D10" s="43"/>
      <c r="E10" s="44"/>
      <c r="F10" s="45"/>
      <c r="L10" s="14"/>
      <c r="M10" s="46"/>
      <c r="N10" s="127"/>
      <c r="O10" s="120"/>
      <c r="P10" s="39"/>
      <c r="Q10" s="40"/>
      <c r="R10" s="95">
        <f>+R125</f>
        <v>245504</v>
      </c>
      <c r="S10" s="85"/>
    </row>
    <row r="11" spans="1:19" ht="20.399999999999999" x14ac:dyDescent="0.5">
      <c r="A11" s="41">
        <v>5</v>
      </c>
      <c r="B11" s="98" t="s">
        <v>43</v>
      </c>
      <c r="C11" s="42"/>
      <c r="D11" s="43"/>
      <c r="E11" s="44"/>
      <c r="F11" s="45"/>
      <c r="L11" s="14"/>
      <c r="M11" s="46"/>
      <c r="N11" s="127"/>
      <c r="O11" s="120"/>
      <c r="P11" s="39"/>
      <c r="Q11" s="40"/>
      <c r="R11" s="95">
        <f>+R131</f>
        <v>565472.81599999999</v>
      </c>
      <c r="S11" s="85"/>
    </row>
    <row r="12" spans="1:19" ht="20.399999999999999" x14ac:dyDescent="0.5">
      <c r="A12" s="41">
        <v>6</v>
      </c>
      <c r="B12" s="98" t="s">
        <v>44</v>
      </c>
      <c r="C12" s="42"/>
      <c r="D12" s="43"/>
      <c r="E12" s="44"/>
      <c r="F12" s="45"/>
      <c r="L12" s="14"/>
      <c r="M12" s="46"/>
      <c r="N12" s="127"/>
      <c r="O12" s="120"/>
      <c r="P12" s="39"/>
      <c r="Q12" s="40"/>
      <c r="R12" s="95">
        <f>+$R$173</f>
        <v>280350</v>
      </c>
      <c r="S12" s="85"/>
    </row>
    <row r="13" spans="1:19" ht="20.399999999999999" x14ac:dyDescent="0.5">
      <c r="A13" s="41">
        <v>7</v>
      </c>
      <c r="B13" s="98" t="s">
        <v>45</v>
      </c>
      <c r="C13" s="42"/>
      <c r="D13" s="43"/>
      <c r="E13" s="44"/>
      <c r="F13" s="45"/>
      <c r="L13" s="14"/>
      <c r="M13" s="46"/>
      <c r="N13" s="127"/>
      <c r="O13" s="120"/>
      <c r="P13" s="39"/>
      <c r="Q13" s="40"/>
      <c r="R13" s="95">
        <f>+R181</f>
        <v>152328.5</v>
      </c>
      <c r="S13" s="85"/>
    </row>
    <row r="14" spans="1:19" ht="20.399999999999999" x14ac:dyDescent="0.5">
      <c r="A14" s="41">
        <v>8</v>
      </c>
      <c r="B14" s="98" t="s">
        <v>46</v>
      </c>
      <c r="C14" s="42"/>
      <c r="D14" s="43"/>
      <c r="E14" s="44"/>
      <c r="F14" s="45"/>
      <c r="L14" s="14"/>
      <c r="M14" s="46"/>
      <c r="N14" s="127"/>
      <c r="O14" s="120"/>
      <c r="P14" s="39"/>
      <c r="Q14" s="40"/>
      <c r="R14" s="95">
        <f>+R185</f>
        <v>36716</v>
      </c>
      <c r="S14" s="85"/>
    </row>
    <row r="15" spans="1:19" ht="20.399999999999999" x14ac:dyDescent="0.5">
      <c r="A15" s="41">
        <v>9</v>
      </c>
      <c r="B15" s="98" t="s">
        <v>47</v>
      </c>
      <c r="C15" s="42"/>
      <c r="D15" s="43"/>
      <c r="E15" s="44"/>
      <c r="F15" s="45"/>
      <c r="L15" s="14"/>
      <c r="M15" s="46"/>
      <c r="N15" s="127"/>
      <c r="O15" s="120"/>
      <c r="P15" s="39"/>
      <c r="Q15" s="40"/>
      <c r="R15" s="95">
        <f>+R194</f>
        <v>872719.33599999989</v>
      </c>
      <c r="S15" s="85"/>
    </row>
    <row r="16" spans="1:19" ht="20.399999999999999" x14ac:dyDescent="0.5">
      <c r="A16" s="41"/>
      <c r="B16" s="98"/>
      <c r="C16" s="42"/>
      <c r="D16" s="43"/>
      <c r="E16" s="44"/>
      <c r="F16" s="45"/>
      <c r="L16" s="14"/>
      <c r="M16" s="46"/>
      <c r="N16" s="127"/>
      <c r="O16" s="120"/>
      <c r="P16" s="39"/>
      <c r="Q16" s="40"/>
      <c r="R16" s="95"/>
      <c r="S16" s="85"/>
    </row>
    <row r="17" spans="1:19" ht="20.399999999999999" x14ac:dyDescent="0.5">
      <c r="A17" s="41"/>
      <c r="B17" s="98"/>
      <c r="C17" s="42"/>
      <c r="D17" s="43"/>
      <c r="E17" s="44"/>
      <c r="F17" s="45"/>
      <c r="L17" s="14"/>
      <c r="M17" s="46"/>
      <c r="N17" s="127"/>
      <c r="O17" s="120"/>
      <c r="P17" s="39"/>
      <c r="Q17" s="40"/>
      <c r="R17" s="95"/>
      <c r="S17" s="85"/>
    </row>
    <row r="18" spans="1:19" ht="20.399999999999999" x14ac:dyDescent="0.5">
      <c r="A18" s="41"/>
      <c r="B18" s="98"/>
      <c r="C18" s="42"/>
      <c r="D18" s="43"/>
      <c r="E18" s="44"/>
      <c r="F18" s="45"/>
      <c r="L18" s="14"/>
      <c r="M18" s="46"/>
      <c r="N18" s="127"/>
      <c r="O18" s="120"/>
      <c r="P18" s="39"/>
      <c r="Q18" s="40"/>
      <c r="R18" s="95"/>
      <c r="S18" s="85"/>
    </row>
    <row r="19" spans="1:19" ht="20.399999999999999" x14ac:dyDescent="0.5">
      <c r="A19" s="41"/>
      <c r="B19" s="98"/>
      <c r="C19" s="42"/>
      <c r="D19" s="43"/>
      <c r="E19" s="44"/>
      <c r="F19" s="45"/>
      <c r="L19" s="14"/>
      <c r="M19" s="46"/>
      <c r="N19" s="127"/>
      <c r="O19" s="120"/>
      <c r="P19" s="39"/>
      <c r="Q19" s="40"/>
      <c r="R19" s="95"/>
      <c r="S19" s="85"/>
    </row>
    <row r="20" spans="1:19" ht="20.399999999999999" x14ac:dyDescent="0.5">
      <c r="A20" s="41"/>
      <c r="B20" s="98"/>
      <c r="C20" s="42"/>
      <c r="D20" s="43"/>
      <c r="E20" s="44"/>
      <c r="F20" s="45"/>
      <c r="L20" s="14"/>
      <c r="M20" s="46"/>
      <c r="N20" s="127"/>
      <c r="O20" s="120"/>
      <c r="P20" s="39"/>
      <c r="Q20" s="40"/>
      <c r="R20" s="95"/>
      <c r="S20" s="85"/>
    </row>
    <row r="21" spans="1:19" ht="20.399999999999999" x14ac:dyDescent="0.5">
      <c r="A21" s="41"/>
      <c r="B21" s="98"/>
      <c r="C21" s="42"/>
      <c r="D21" s="43"/>
      <c r="E21" s="44"/>
      <c r="F21" s="45"/>
      <c r="L21" s="14"/>
      <c r="M21" s="46"/>
      <c r="N21" s="127"/>
      <c r="O21" s="120"/>
      <c r="P21" s="39"/>
      <c r="Q21" s="40"/>
      <c r="R21" s="95"/>
      <c r="S21" s="85"/>
    </row>
    <row r="22" spans="1:19" ht="20.399999999999999" x14ac:dyDescent="0.5">
      <c r="A22" s="41"/>
      <c r="B22" s="98"/>
      <c r="C22" s="42"/>
      <c r="D22" s="43"/>
      <c r="E22" s="44"/>
      <c r="F22" s="45"/>
      <c r="L22" s="14"/>
      <c r="M22" s="46"/>
      <c r="N22" s="127"/>
      <c r="O22" s="120"/>
      <c r="P22" s="39"/>
      <c r="Q22" s="40"/>
      <c r="R22" s="95"/>
      <c r="S22" s="85"/>
    </row>
    <row r="23" spans="1:19" ht="20.399999999999999" x14ac:dyDescent="0.5">
      <c r="A23" s="47"/>
      <c r="B23" s="98"/>
      <c r="C23" s="42"/>
      <c r="D23" s="43"/>
      <c r="E23" s="44"/>
      <c r="F23" s="45"/>
      <c r="L23" s="14"/>
      <c r="M23" s="46"/>
      <c r="N23" s="127"/>
      <c r="O23" s="120"/>
      <c r="P23" s="39"/>
      <c r="Q23" s="40"/>
      <c r="R23" s="95"/>
      <c r="S23" s="85"/>
    </row>
    <row r="24" spans="1:19" ht="20.399999999999999" x14ac:dyDescent="0.5">
      <c r="A24" s="47"/>
      <c r="B24" s="98"/>
      <c r="C24" s="42"/>
      <c r="D24" s="43"/>
      <c r="E24" s="44"/>
      <c r="F24" s="45"/>
      <c r="L24" s="14"/>
      <c r="M24" s="46"/>
      <c r="N24" s="127"/>
      <c r="O24" s="120"/>
      <c r="P24" s="39"/>
      <c r="Q24" s="40"/>
      <c r="R24" s="95"/>
      <c r="S24" s="85"/>
    </row>
    <row r="25" spans="1:19" ht="20.399999999999999" x14ac:dyDescent="0.5">
      <c r="A25" s="47"/>
      <c r="B25" s="98"/>
      <c r="C25" s="42"/>
      <c r="D25" s="43"/>
      <c r="E25" s="44"/>
      <c r="F25" s="45"/>
      <c r="L25" s="14"/>
      <c r="M25" s="46"/>
      <c r="N25" s="127"/>
      <c r="O25" s="120"/>
      <c r="P25" s="39"/>
      <c r="Q25" s="40"/>
      <c r="R25" s="95"/>
      <c r="S25" s="85"/>
    </row>
    <row r="26" spans="1:19" ht="20.399999999999999" x14ac:dyDescent="0.5">
      <c r="A26" s="48"/>
      <c r="B26" s="50" t="str">
        <f>+"รวมราคา"</f>
        <v>รวมราคา</v>
      </c>
      <c r="C26" s="49"/>
      <c r="D26" s="50"/>
      <c r="E26" s="49"/>
      <c r="F26" s="51"/>
      <c r="G26" s="78"/>
      <c r="H26" s="78"/>
      <c r="I26" s="78"/>
      <c r="J26" s="78"/>
      <c r="K26" s="78"/>
      <c r="L26" s="16"/>
      <c r="M26" s="52"/>
      <c r="N26" s="128"/>
      <c r="O26" s="121"/>
      <c r="P26" s="53"/>
      <c r="Q26" s="54"/>
      <c r="R26" s="96">
        <f>SUM(R7:R25)</f>
        <v>6835616.6107743755</v>
      </c>
      <c r="S26" s="86"/>
    </row>
    <row r="27" spans="1:19" ht="20.399999999999999" x14ac:dyDescent="0.55000000000000004">
      <c r="A27" s="101">
        <v>1</v>
      </c>
      <c r="B27" s="68" t="s">
        <v>39</v>
      </c>
      <c r="C27" s="102"/>
      <c r="D27" s="103"/>
      <c r="E27" s="104"/>
      <c r="F27" s="105"/>
      <c r="G27" s="62"/>
      <c r="H27" s="62"/>
      <c r="I27" s="62"/>
      <c r="J27" s="62"/>
      <c r="K27" s="106"/>
      <c r="L27" s="107"/>
      <c r="M27" s="108"/>
      <c r="N27" s="126"/>
      <c r="O27" s="122"/>
      <c r="P27" s="110"/>
      <c r="Q27" s="109"/>
      <c r="R27" s="111"/>
      <c r="S27" s="112"/>
    </row>
    <row r="28" spans="1:19" ht="20.399999999999999" x14ac:dyDescent="0.5">
      <c r="A28" s="99">
        <v>1</v>
      </c>
      <c r="B28" s="82" t="s">
        <v>48</v>
      </c>
      <c r="C28" s="113"/>
      <c r="D28" s="98"/>
      <c r="E28" s="114"/>
      <c r="F28" s="82"/>
      <c r="G28" s="82"/>
      <c r="H28" s="82"/>
      <c r="I28" s="82">
        <v>0.1</v>
      </c>
      <c r="J28" s="82"/>
      <c r="K28" s="87">
        <v>692</v>
      </c>
      <c r="L28" s="55">
        <f>ROUND(K28*I28,0)</f>
        <v>69</v>
      </c>
      <c r="M28" s="14" t="s">
        <v>49</v>
      </c>
      <c r="N28" s="56">
        <v>0</v>
      </c>
      <c r="O28" s="123">
        <f>+N28*L28</f>
        <v>0</v>
      </c>
      <c r="P28" s="58">
        <f>+'[1]18.บัญชีค่าแรงงาน'!$D$103</f>
        <v>112</v>
      </c>
      <c r="Q28" s="60">
        <f>+P28*L28</f>
        <v>7728</v>
      </c>
      <c r="R28" s="55">
        <f>+O28+Q28</f>
        <v>7728</v>
      </c>
      <c r="S28" s="85"/>
    </row>
    <row r="29" spans="1:19" ht="20.399999999999999" x14ac:dyDescent="0.5">
      <c r="A29" s="41"/>
      <c r="B29" s="98"/>
      <c r="C29" s="113"/>
      <c r="D29" s="98"/>
      <c r="E29" s="114"/>
      <c r="F29" s="82"/>
      <c r="G29" s="82"/>
      <c r="H29" s="82"/>
      <c r="I29" s="82"/>
      <c r="J29" s="82"/>
      <c r="K29" s="87"/>
      <c r="L29" s="14"/>
      <c r="M29" s="46"/>
      <c r="N29" s="127"/>
      <c r="O29" s="120"/>
      <c r="P29" s="39"/>
      <c r="Q29" s="40"/>
      <c r="R29" s="95"/>
      <c r="S29" s="85"/>
    </row>
    <row r="30" spans="1:19" x14ac:dyDescent="0.5">
      <c r="A30" s="99"/>
      <c r="B30" s="82"/>
      <c r="C30" s="82"/>
      <c r="D30" s="59" t="s">
        <v>50</v>
      </c>
      <c r="E30" s="82"/>
      <c r="F30" s="82"/>
      <c r="G30" s="82"/>
      <c r="H30" s="82"/>
      <c r="I30" s="82"/>
      <c r="J30" s="82"/>
      <c r="K30" s="87"/>
      <c r="L30" s="55"/>
      <c r="M30" s="14"/>
      <c r="N30" s="56"/>
      <c r="O30" s="124"/>
      <c r="P30" s="58"/>
      <c r="Q30" s="60"/>
      <c r="R30" s="55"/>
      <c r="S30" s="65"/>
    </row>
    <row r="31" spans="1:19" x14ac:dyDescent="0.5">
      <c r="A31" s="115"/>
      <c r="B31" s="63"/>
      <c r="C31" s="63"/>
      <c r="D31" s="116"/>
      <c r="E31" s="63"/>
      <c r="F31" s="63"/>
      <c r="G31" s="63"/>
      <c r="H31" s="63"/>
      <c r="I31" s="63"/>
      <c r="J31" s="63"/>
      <c r="K31" s="117"/>
      <c r="L31" s="118"/>
      <c r="M31" s="15"/>
      <c r="N31" s="129"/>
      <c r="O31" s="125"/>
      <c r="P31" s="66"/>
      <c r="Q31" s="67"/>
      <c r="R31" s="118"/>
      <c r="S31" s="119"/>
    </row>
    <row r="32" spans="1:19" ht="20.399999999999999" x14ac:dyDescent="0.55000000000000004">
      <c r="A32" s="181" t="str">
        <f>+"รวมราคา "&amp;A27&amp;" "&amp;B27</f>
        <v xml:space="preserve">รวมราคา 1 งานขุดรื้อดินเดิม </v>
      </c>
      <c r="B32" s="182"/>
      <c r="C32" s="182"/>
      <c r="D32" s="182"/>
      <c r="E32" s="182"/>
      <c r="F32" s="182"/>
      <c r="G32" s="78"/>
      <c r="H32" s="78"/>
      <c r="I32" s="78"/>
      <c r="J32" s="78"/>
      <c r="K32" s="78"/>
      <c r="L32" s="16"/>
      <c r="M32" s="52"/>
      <c r="N32" s="128"/>
      <c r="O32" s="121"/>
      <c r="P32" s="53"/>
      <c r="Q32" s="54"/>
      <c r="R32" s="96">
        <f>SUM(R28:R31)</f>
        <v>7728</v>
      </c>
      <c r="S32" s="86"/>
    </row>
    <row r="33" spans="1:23" ht="20.399999999999999" x14ac:dyDescent="0.5">
      <c r="A33" s="41">
        <v>2</v>
      </c>
      <c r="B33" s="98" t="s">
        <v>40</v>
      </c>
      <c r="C33" s="42"/>
      <c r="D33" s="43"/>
      <c r="E33" s="44"/>
      <c r="F33" s="45"/>
      <c r="L33" s="14"/>
      <c r="M33" s="46"/>
      <c r="N33" s="127"/>
      <c r="O33" s="120"/>
      <c r="P33" s="39"/>
      <c r="Q33" s="40"/>
      <c r="R33" s="95"/>
      <c r="S33" s="85"/>
    </row>
    <row r="34" spans="1:23" ht="20.399999999999999" x14ac:dyDescent="0.5">
      <c r="A34" s="99">
        <v>2.1</v>
      </c>
      <c r="B34" s="61" t="s">
        <v>51</v>
      </c>
      <c r="C34" s="42"/>
      <c r="D34" s="43"/>
      <c r="E34" s="44"/>
      <c r="F34" s="45"/>
      <c r="L34" s="14"/>
      <c r="M34" s="46"/>
      <c r="N34" s="127"/>
      <c r="O34" s="120"/>
      <c r="P34" s="39"/>
      <c r="Q34" s="40"/>
      <c r="R34" s="95"/>
      <c r="S34" s="85"/>
    </row>
    <row r="35" spans="1:23" ht="20.399999999999999" x14ac:dyDescent="0.5">
      <c r="A35" s="99">
        <v>1</v>
      </c>
      <c r="B35" s="61" t="s">
        <v>52</v>
      </c>
      <c r="C35" s="42"/>
      <c r="D35" s="43"/>
      <c r="E35" s="44"/>
      <c r="F35" s="45"/>
      <c r="G35" s="61">
        <v>1</v>
      </c>
      <c r="L35" s="55">
        <f t="shared" ref="L35:L41" si="0">+G35</f>
        <v>1</v>
      </c>
      <c r="M35" s="14" t="s">
        <v>53</v>
      </c>
      <c r="N35" s="56">
        <v>0</v>
      </c>
      <c r="O35" s="123">
        <f t="shared" ref="O35:O98" si="1">+N35*L35</f>
        <v>0</v>
      </c>
      <c r="P35" s="58">
        <f>+'[1]10.1บัญชีราคาต่อหน่วยชลประทาน'!$F$144</f>
        <v>15000</v>
      </c>
      <c r="Q35" s="60">
        <f>+P35*L35</f>
        <v>15000</v>
      </c>
      <c r="R35" s="55">
        <f>+O35+Q35</f>
        <v>15000</v>
      </c>
    </row>
    <row r="36" spans="1:23" x14ac:dyDescent="0.5">
      <c r="A36" s="99">
        <v>2</v>
      </c>
      <c r="B36" s="61" t="s">
        <v>54</v>
      </c>
      <c r="G36" s="61">
        <v>2</v>
      </c>
      <c r="K36" s="87"/>
      <c r="L36" s="55">
        <f t="shared" si="0"/>
        <v>2</v>
      </c>
      <c r="M36" s="14" t="s">
        <v>55</v>
      </c>
      <c r="N36" s="56">
        <f>+'[1]12.2เสาเข็มเจาะ'!$S$39*0+18000</f>
        <v>18000</v>
      </c>
      <c r="O36" s="123">
        <f t="shared" si="1"/>
        <v>36000</v>
      </c>
      <c r="P36" s="58">
        <v>0</v>
      </c>
      <c r="Q36" s="60">
        <f t="shared" ref="Q36:Q99" si="2">+P36*L36</f>
        <v>0</v>
      </c>
      <c r="R36" s="55">
        <f t="shared" ref="R36:R99" si="3">+O36+Q36</f>
        <v>36000</v>
      </c>
    </row>
    <row r="37" spans="1:23" x14ac:dyDescent="0.5">
      <c r="A37" s="99">
        <v>3</v>
      </c>
      <c r="B37" s="61" t="s">
        <v>56</v>
      </c>
      <c r="G37" s="61">
        <v>12</v>
      </c>
      <c r="K37" s="87"/>
      <c r="L37" s="55">
        <f t="shared" si="0"/>
        <v>12</v>
      </c>
      <c r="M37" s="14" t="s">
        <v>55</v>
      </c>
      <c r="N37" s="56">
        <f>+'[1]12.2เสาเข็มเจาะ'!$S$56*0+22000</f>
        <v>22000</v>
      </c>
      <c r="O37" s="123">
        <f t="shared" si="1"/>
        <v>264000</v>
      </c>
      <c r="P37" s="56">
        <v>0</v>
      </c>
      <c r="Q37" s="60">
        <f t="shared" si="2"/>
        <v>0</v>
      </c>
      <c r="R37" s="55">
        <f t="shared" si="3"/>
        <v>264000</v>
      </c>
    </row>
    <row r="38" spans="1:23" x14ac:dyDescent="0.5">
      <c r="A38" s="99">
        <v>4</v>
      </c>
      <c r="B38" s="61" t="s">
        <v>57</v>
      </c>
      <c r="D38" s="59"/>
      <c r="G38" s="61">
        <f>+G36</f>
        <v>2</v>
      </c>
      <c r="K38" s="87"/>
      <c r="L38" s="55">
        <f t="shared" si="0"/>
        <v>2</v>
      </c>
      <c r="M38" s="14" t="s">
        <v>55</v>
      </c>
      <c r="N38" s="56">
        <v>0</v>
      </c>
      <c r="O38" s="123">
        <f t="shared" si="1"/>
        <v>0</v>
      </c>
      <c r="P38" s="56">
        <f>+'[1]18.บัญชีค่าแรงงาน'!$D$68</f>
        <v>350</v>
      </c>
      <c r="Q38" s="60">
        <f t="shared" si="2"/>
        <v>700</v>
      </c>
      <c r="R38" s="55">
        <f t="shared" si="3"/>
        <v>700</v>
      </c>
    </row>
    <row r="39" spans="1:23" x14ac:dyDescent="0.5">
      <c r="A39" s="99">
        <v>5</v>
      </c>
      <c r="B39" s="61" t="s">
        <v>58</v>
      </c>
      <c r="G39" s="61">
        <f>+G37</f>
        <v>12</v>
      </c>
      <c r="K39" s="87"/>
      <c r="L39" s="55">
        <f t="shared" si="0"/>
        <v>12</v>
      </c>
      <c r="M39" s="14" t="s">
        <v>55</v>
      </c>
      <c r="N39" s="56">
        <v>0</v>
      </c>
      <c r="O39" s="123">
        <f t="shared" si="1"/>
        <v>0</v>
      </c>
      <c r="P39" s="56">
        <f>+'[1]18.บัญชีค่าแรงงาน'!$D$69</f>
        <v>400</v>
      </c>
      <c r="Q39" s="60">
        <f t="shared" si="2"/>
        <v>4800</v>
      </c>
      <c r="R39" s="55">
        <f t="shared" si="3"/>
        <v>4800</v>
      </c>
    </row>
    <row r="40" spans="1:23" ht="20.399999999999999" x14ac:dyDescent="0.5">
      <c r="A40" s="99">
        <v>6</v>
      </c>
      <c r="B40" s="61" t="s">
        <v>59</v>
      </c>
      <c r="C40" s="42"/>
      <c r="D40" s="43"/>
      <c r="E40" s="44"/>
      <c r="F40" s="45"/>
      <c r="G40" s="61">
        <f>SUM(G38:G39)</f>
        <v>14</v>
      </c>
      <c r="L40" s="55">
        <f t="shared" si="0"/>
        <v>14</v>
      </c>
      <c r="M40" s="14" t="s">
        <v>55</v>
      </c>
      <c r="N40" s="56">
        <v>0</v>
      </c>
      <c r="O40" s="123">
        <f t="shared" si="1"/>
        <v>0</v>
      </c>
      <c r="P40" s="58">
        <f>+'[1]10.1บัญชีราคาต่อหน่วยชลประทาน'!$F$143*0+300</f>
        <v>300</v>
      </c>
      <c r="Q40" s="60">
        <f t="shared" si="2"/>
        <v>4200</v>
      </c>
      <c r="R40" s="55">
        <f t="shared" si="3"/>
        <v>4200</v>
      </c>
      <c r="S40" s="85"/>
      <c r="U40" s="61">
        <f>+R32</f>
        <v>7728</v>
      </c>
    </row>
    <row r="41" spans="1:23" x14ac:dyDescent="0.5">
      <c r="A41" s="99">
        <v>7</v>
      </c>
      <c r="B41" s="61" t="s">
        <v>60</v>
      </c>
      <c r="G41" s="61">
        <v>1</v>
      </c>
      <c r="K41" s="87"/>
      <c r="L41" s="55">
        <f t="shared" si="0"/>
        <v>1</v>
      </c>
      <c r="M41" s="14" t="s">
        <v>55</v>
      </c>
      <c r="N41" s="56">
        <v>0</v>
      </c>
      <c r="O41" s="123">
        <f t="shared" si="1"/>
        <v>0</v>
      </c>
      <c r="P41" s="58">
        <f>+'[1]10.1บัญชีราคาต่อหน่วยชลประทาน'!$F$142</f>
        <v>25000</v>
      </c>
      <c r="Q41" s="60">
        <f t="shared" si="2"/>
        <v>25000</v>
      </c>
      <c r="R41" s="55">
        <f t="shared" si="3"/>
        <v>25000</v>
      </c>
      <c r="U41" s="61">
        <f>SUM(R35:R41)</f>
        <v>349700</v>
      </c>
      <c r="V41" s="61">
        <f>+U41+U40</f>
        <v>357428</v>
      </c>
      <c r="W41" s="61">
        <f>+V41*'[1]1_ใบสรุปประเภทงานอาคาร(ปร.5)'!G9</f>
        <v>464549.1716</v>
      </c>
    </row>
    <row r="42" spans="1:23" x14ac:dyDescent="0.5">
      <c r="A42" s="99">
        <v>8</v>
      </c>
      <c r="B42" s="61" t="s">
        <v>61</v>
      </c>
      <c r="G42" s="61">
        <f>+G40</f>
        <v>14</v>
      </c>
      <c r="H42" s="61">
        <v>1.5</v>
      </c>
      <c r="I42" s="61">
        <v>1.2</v>
      </c>
      <c r="J42" s="61">
        <v>1.5</v>
      </c>
      <c r="K42" s="87"/>
      <c r="L42" s="55">
        <f>+J42*I42*H42*G42</f>
        <v>37.799999999999997</v>
      </c>
      <c r="M42" s="14" t="s">
        <v>49</v>
      </c>
      <c r="N42" s="56">
        <v>0</v>
      </c>
      <c r="O42" s="123">
        <f t="shared" si="1"/>
        <v>0</v>
      </c>
      <c r="P42" s="56">
        <f>+'[1]18.บัญชีค่าแรงงาน'!$D$104</f>
        <v>142</v>
      </c>
      <c r="Q42" s="60">
        <f t="shared" si="2"/>
        <v>5367.5999999999995</v>
      </c>
      <c r="R42" s="55">
        <f t="shared" si="3"/>
        <v>5367.5999999999995</v>
      </c>
    </row>
    <row r="43" spans="1:23" x14ac:dyDescent="0.5">
      <c r="A43" s="99">
        <v>9</v>
      </c>
      <c r="B43" s="61" t="s">
        <v>62</v>
      </c>
      <c r="D43" s="59"/>
      <c r="H43" s="61">
        <f>(0.8*0.8*0.1)*G37</f>
        <v>0.76800000000000024</v>
      </c>
      <c r="I43" s="61">
        <f>(0.7*0.7*0.05)*G36</f>
        <v>4.8999999999999995E-2</v>
      </c>
      <c r="K43" s="87"/>
      <c r="L43" s="55">
        <f>ROUND((+H43+I43)*1.25,2)</f>
        <v>1.02</v>
      </c>
      <c r="M43" s="14" t="s">
        <v>49</v>
      </c>
      <c r="N43" s="56">
        <f>+'[1]7.ราคาวัสดุและค่าขนส่ง'!$O$307</f>
        <v>508.33</v>
      </c>
      <c r="O43" s="123">
        <f t="shared" si="1"/>
        <v>518.49659999999994</v>
      </c>
      <c r="P43" s="56">
        <f>+'[1]18.บัญชีค่าแรงงาน'!$D$113</f>
        <v>104</v>
      </c>
      <c r="Q43" s="60">
        <f t="shared" si="2"/>
        <v>106.08</v>
      </c>
      <c r="R43" s="55">
        <f t="shared" si="3"/>
        <v>624.57659999999998</v>
      </c>
      <c r="S43" s="61" t="s">
        <v>63</v>
      </c>
    </row>
    <row r="44" spans="1:23" x14ac:dyDescent="0.5">
      <c r="A44" s="99">
        <v>10</v>
      </c>
      <c r="B44" s="61" t="s">
        <v>64</v>
      </c>
      <c r="H44" s="61">
        <f>(0.8*0.8*0.05)*G37</f>
        <v>0.38400000000000012</v>
      </c>
      <c r="I44" s="61">
        <f>(0.7*0.7*0.05)*G36</f>
        <v>4.8999999999999995E-2</v>
      </c>
      <c r="K44" s="87"/>
      <c r="L44" s="55">
        <f>ROUND((+H44+I44)*1,2)</f>
        <v>0.43</v>
      </c>
      <c r="M44" s="14" t="s">
        <v>49</v>
      </c>
      <c r="N44" s="56">
        <f>+'[1]17.1บัญชีราคาต่อหน่วยอาคาร'!$F$7</f>
        <v>1654.1</v>
      </c>
      <c r="O44" s="123">
        <f t="shared" si="1"/>
        <v>711.26299999999992</v>
      </c>
      <c r="P44" s="56">
        <f>+'[1]18.บัญชีค่าแรงงาน'!$D$116</f>
        <v>426</v>
      </c>
      <c r="Q44" s="60">
        <f t="shared" si="2"/>
        <v>183.18</v>
      </c>
      <c r="R44" s="55">
        <f t="shared" si="3"/>
        <v>894.44299999999998</v>
      </c>
    </row>
    <row r="45" spans="1:23" ht="20.399999999999999" x14ac:dyDescent="0.5">
      <c r="A45" s="99">
        <v>11</v>
      </c>
      <c r="B45" s="61" t="s">
        <v>65</v>
      </c>
      <c r="C45" s="42"/>
      <c r="D45" s="43"/>
      <c r="E45" s="44"/>
      <c r="F45" s="45"/>
      <c r="L45" s="55">
        <f>+'[1]ปร.2 อาคาร'!N23</f>
        <v>21.451000000000001</v>
      </c>
      <c r="M45" s="14" t="s">
        <v>49</v>
      </c>
      <c r="N45" s="56">
        <f>+'[1]7.ราคาวัสดุและค่าขนส่ง'!$O$109</f>
        <v>2420.6</v>
      </c>
      <c r="O45" s="123">
        <f t="shared" si="1"/>
        <v>51924.2906</v>
      </c>
      <c r="P45" s="56">
        <f>+'[1]18.บัญชีค่าแรงงาน'!$D$122</f>
        <v>419</v>
      </c>
      <c r="Q45" s="60">
        <f t="shared" si="2"/>
        <v>8987.969000000001</v>
      </c>
      <c r="R45" s="55">
        <f t="shared" si="3"/>
        <v>60912.259600000005</v>
      </c>
      <c r="S45" s="85"/>
    </row>
    <row r="46" spans="1:23" ht="20.399999999999999" x14ac:dyDescent="0.5">
      <c r="A46" s="99"/>
      <c r="C46" s="42"/>
      <c r="D46" s="43"/>
      <c r="E46" s="44"/>
      <c r="F46" s="45"/>
      <c r="L46" s="55"/>
      <c r="M46" s="14"/>
      <c r="N46" s="56"/>
      <c r="O46" s="123"/>
      <c r="P46" s="56"/>
      <c r="Q46" s="60"/>
      <c r="R46" s="55"/>
      <c r="S46" s="85"/>
    </row>
    <row r="47" spans="1:23" x14ac:dyDescent="0.5">
      <c r="A47" s="99"/>
      <c r="L47" s="14"/>
      <c r="M47" s="14"/>
      <c r="N47" s="14"/>
      <c r="Q47" s="82"/>
      <c r="R47" s="95"/>
    </row>
    <row r="48" spans="1:23" x14ac:dyDescent="0.5">
      <c r="A48" s="99">
        <v>12</v>
      </c>
      <c r="B48" s="61" t="s">
        <v>66</v>
      </c>
      <c r="K48" s="87"/>
      <c r="L48" s="55"/>
      <c r="M48" s="14"/>
      <c r="N48" s="56"/>
      <c r="O48" s="123">
        <f t="shared" si="1"/>
        <v>0</v>
      </c>
      <c r="P48" s="56"/>
      <c r="Q48" s="60">
        <f t="shared" si="2"/>
        <v>0</v>
      </c>
      <c r="R48" s="55">
        <f t="shared" si="3"/>
        <v>0</v>
      </c>
    </row>
    <row r="49" spans="1:22" x14ac:dyDescent="0.5">
      <c r="A49" s="99"/>
      <c r="B49" s="61" t="s">
        <v>67</v>
      </c>
      <c r="K49" s="87"/>
      <c r="L49" s="55">
        <f>+L51*0.8</f>
        <v>141.44</v>
      </c>
      <c r="M49" s="14" t="s">
        <v>68</v>
      </c>
      <c r="N49" s="56">
        <f>+'[1]7.ราคาวัสดุและค่าขนส่ง'!$O$298</f>
        <v>772.98</v>
      </c>
      <c r="O49" s="123">
        <f t="shared" si="1"/>
        <v>109330.29120000001</v>
      </c>
      <c r="P49" s="56">
        <v>0</v>
      </c>
      <c r="Q49" s="60">
        <f t="shared" si="2"/>
        <v>0</v>
      </c>
      <c r="R49" s="55">
        <f t="shared" si="3"/>
        <v>109330.29120000001</v>
      </c>
    </row>
    <row r="50" spans="1:22" x14ac:dyDescent="0.5">
      <c r="A50" s="99"/>
      <c r="B50" s="61" t="s">
        <v>69</v>
      </c>
      <c r="K50" s="87"/>
      <c r="L50" s="55">
        <f>+L49*0.3</f>
        <v>42.431999999999995</v>
      </c>
      <c r="M50" s="14" t="s">
        <v>70</v>
      </c>
      <c r="N50" s="56">
        <f>+'[1]7.ราคาวัสดุและค่าขนส่ง'!$O$300</f>
        <v>676.4</v>
      </c>
      <c r="O50" s="123">
        <f t="shared" si="1"/>
        <v>28701.004799999995</v>
      </c>
      <c r="P50" s="56">
        <v>0</v>
      </c>
      <c r="Q50" s="60">
        <f t="shared" si="2"/>
        <v>0</v>
      </c>
      <c r="R50" s="55">
        <f t="shared" si="3"/>
        <v>28701.004799999995</v>
      </c>
    </row>
    <row r="51" spans="1:22" x14ac:dyDescent="0.5">
      <c r="A51" s="99"/>
      <c r="B51" s="61" t="s">
        <v>71</v>
      </c>
      <c r="K51" s="87"/>
      <c r="L51" s="55">
        <f>+'[1]ปร.2 อาคาร'!O23</f>
        <v>176.79999999999998</v>
      </c>
      <c r="M51" s="14" t="s">
        <v>68</v>
      </c>
      <c r="N51" s="56">
        <v>0</v>
      </c>
      <c r="O51" s="123">
        <f t="shared" si="1"/>
        <v>0</v>
      </c>
      <c r="P51" s="56">
        <f>+'[1]18.บัญชีค่าแรงงาน'!$D$127</f>
        <v>139</v>
      </c>
      <c r="Q51" s="60">
        <f t="shared" si="2"/>
        <v>24575.199999999997</v>
      </c>
      <c r="R51" s="55">
        <f t="shared" si="3"/>
        <v>24575.199999999997</v>
      </c>
    </row>
    <row r="52" spans="1:22" x14ac:dyDescent="0.5">
      <c r="A52" s="99"/>
      <c r="B52" s="61" t="s">
        <v>72</v>
      </c>
      <c r="K52" s="87"/>
      <c r="L52" s="55">
        <f>+L51*0.25</f>
        <v>44.199999999999996</v>
      </c>
      <c r="M52" s="14" t="s">
        <v>73</v>
      </c>
      <c r="N52" s="56">
        <f>+'[1]8.ราคาวัสดุก่อสร้าง'!$G$3415</f>
        <v>25.584659090909089</v>
      </c>
      <c r="O52" s="123">
        <f t="shared" si="1"/>
        <v>1130.8419318181816</v>
      </c>
      <c r="P52" s="56">
        <v>0</v>
      </c>
      <c r="Q52" s="60">
        <f t="shared" si="2"/>
        <v>0</v>
      </c>
      <c r="R52" s="55">
        <f t="shared" si="3"/>
        <v>1130.8419318181816</v>
      </c>
    </row>
    <row r="53" spans="1:22" x14ac:dyDescent="0.5">
      <c r="A53" s="99">
        <v>13</v>
      </c>
      <c r="B53" s="61" t="s">
        <v>74</v>
      </c>
      <c r="L53" s="55"/>
      <c r="M53" s="14"/>
      <c r="N53" s="56"/>
      <c r="O53" s="123">
        <f t="shared" si="1"/>
        <v>0</v>
      </c>
      <c r="P53" s="56"/>
      <c r="Q53" s="60">
        <f t="shared" si="2"/>
        <v>0</v>
      </c>
      <c r="R53" s="55">
        <f t="shared" si="3"/>
        <v>0</v>
      </c>
    </row>
    <row r="54" spans="1:22" x14ac:dyDescent="0.5">
      <c r="A54" s="99"/>
      <c r="B54" s="61" t="s">
        <v>75</v>
      </c>
      <c r="G54" s="61" t="s">
        <v>76</v>
      </c>
      <c r="I54" s="61">
        <f>+'[1]ปร.2 อาคาร'!$Q$23</f>
        <v>172</v>
      </c>
      <c r="J54" s="61" t="s">
        <v>77</v>
      </c>
      <c r="K54" s="61">
        <v>1.05</v>
      </c>
      <c r="L54" s="55">
        <f t="shared" ref="L54:L59" si="4">+K54*I54</f>
        <v>180.6</v>
      </c>
      <c r="M54" s="14" t="s">
        <v>73</v>
      </c>
      <c r="N54" s="56">
        <f>+'[1]7.ราคาวัสดุและค่าขนส่ง'!$O$121/1000</f>
        <v>21.95</v>
      </c>
      <c r="O54" s="123">
        <f>+N54*L54</f>
        <v>3964.1699999999996</v>
      </c>
      <c r="P54" s="56">
        <f>+'[1]18.บัญชีค่าแรงงาน'!$D$141/1000</f>
        <v>4.4000000000000004</v>
      </c>
      <c r="Q54" s="60">
        <f>+P54*L54</f>
        <v>794.64</v>
      </c>
      <c r="R54" s="55">
        <f>+O54+Q54</f>
        <v>4758.8099999999995</v>
      </c>
    </row>
    <row r="55" spans="1:22" x14ac:dyDescent="0.5">
      <c r="A55" s="99"/>
      <c r="B55" s="61" t="s">
        <v>78</v>
      </c>
      <c r="G55" s="61" t="s">
        <v>76</v>
      </c>
      <c r="I55" s="61">
        <f>+'[1]ปร.2 อาคาร'!$R$23</f>
        <v>200</v>
      </c>
      <c r="J55" s="61" t="s">
        <v>77</v>
      </c>
      <c r="K55" s="61">
        <v>1.07</v>
      </c>
      <c r="L55" s="55">
        <f t="shared" si="4"/>
        <v>214</v>
      </c>
      <c r="M55" s="14" t="s">
        <v>73</v>
      </c>
      <c r="N55" s="56">
        <f>+'[1]7.ราคาวัสดุและค่าขนส่ง'!$O$122/1000</f>
        <v>21.2</v>
      </c>
      <c r="O55" s="123">
        <f t="shared" si="1"/>
        <v>4536.8</v>
      </c>
      <c r="P55" s="56">
        <f>+'[1]18.บัญชีค่าแรงงาน'!$D$141/1000</f>
        <v>4.4000000000000004</v>
      </c>
      <c r="Q55" s="60">
        <f t="shared" si="2"/>
        <v>941.6</v>
      </c>
      <c r="R55" s="55">
        <f t="shared" si="3"/>
        <v>5478.4000000000005</v>
      </c>
    </row>
    <row r="56" spans="1:22" x14ac:dyDescent="0.5">
      <c r="A56" s="99"/>
      <c r="B56" s="61" t="s">
        <v>79</v>
      </c>
      <c r="G56" s="61" t="s">
        <v>76</v>
      </c>
      <c r="I56" s="61">
        <v>0</v>
      </c>
      <c r="J56" s="61" t="s">
        <v>77</v>
      </c>
      <c r="K56" s="61">
        <v>1.0900000000000001</v>
      </c>
      <c r="L56" s="55">
        <f t="shared" si="4"/>
        <v>0</v>
      </c>
      <c r="M56" s="14" t="s">
        <v>73</v>
      </c>
      <c r="N56" s="56">
        <f>+'[1]7.ราคาวัสดุและค่าขนส่ง'!$O$123/1000</f>
        <v>20.7</v>
      </c>
      <c r="O56" s="123">
        <f t="shared" si="1"/>
        <v>0</v>
      </c>
      <c r="P56" s="56">
        <f>+'[1]18.บัญชีค่าแรงงาน'!$D$142/1000</f>
        <v>3.6</v>
      </c>
      <c r="Q56" s="60">
        <f t="shared" si="2"/>
        <v>0</v>
      </c>
      <c r="R56" s="55">
        <f t="shared" si="3"/>
        <v>0</v>
      </c>
    </row>
    <row r="57" spans="1:22" x14ac:dyDescent="0.5">
      <c r="A57" s="99"/>
      <c r="B57" s="61" t="s">
        <v>80</v>
      </c>
      <c r="G57" s="61" t="s">
        <v>76</v>
      </c>
      <c r="I57" s="61">
        <f>+'[1]ปร.2 อาคาร'!$U$23</f>
        <v>2134</v>
      </c>
      <c r="J57" s="61" t="s">
        <v>77</v>
      </c>
      <c r="K57" s="61">
        <v>1.1100000000000001</v>
      </c>
      <c r="L57" s="55">
        <f t="shared" si="4"/>
        <v>2368.7400000000002</v>
      </c>
      <c r="M57" s="14" t="s">
        <v>73</v>
      </c>
      <c r="N57" s="56">
        <f>+'[1]7.ราคาวัสดุและค่าขนส่ง'!$O$124/1000</f>
        <v>20.5</v>
      </c>
      <c r="O57" s="123">
        <f t="shared" si="1"/>
        <v>48559.170000000006</v>
      </c>
      <c r="P57" s="56">
        <f>+'[1]18.บัญชีค่าแรงงาน'!$D$142/1000</f>
        <v>3.6</v>
      </c>
      <c r="Q57" s="60">
        <f t="shared" si="2"/>
        <v>8527.4640000000018</v>
      </c>
      <c r="R57" s="55">
        <f t="shared" si="3"/>
        <v>57086.634000000005</v>
      </c>
    </row>
    <row r="58" spans="1:22" x14ac:dyDescent="0.5">
      <c r="A58" s="99"/>
      <c r="B58" s="61" t="s">
        <v>81</v>
      </c>
      <c r="G58" s="61" t="s">
        <v>76</v>
      </c>
      <c r="I58" s="61">
        <f>+'[1]ปร.2 อาคาร'!$V$23</f>
        <v>257</v>
      </c>
      <c r="J58" s="61" t="s">
        <v>77</v>
      </c>
      <c r="K58" s="61">
        <v>1.1299999999999999</v>
      </c>
      <c r="L58" s="55">
        <f t="shared" si="4"/>
        <v>290.40999999999997</v>
      </c>
      <c r="M58" s="14" t="s">
        <v>73</v>
      </c>
      <c r="N58" s="56">
        <f>+'[1]7.ราคาวัสดุและค่าขนส่ง'!$O$125/1000</f>
        <v>20.5</v>
      </c>
      <c r="O58" s="123">
        <f t="shared" si="1"/>
        <v>5953.4049999999997</v>
      </c>
      <c r="P58" s="56">
        <f>+'[1]18.บัญชีค่าแรงงาน'!$D$143/1000</f>
        <v>3.1</v>
      </c>
      <c r="Q58" s="60">
        <f t="shared" si="2"/>
        <v>900.27099999999996</v>
      </c>
      <c r="R58" s="55">
        <f t="shared" si="3"/>
        <v>6853.6759999999995</v>
      </c>
    </row>
    <row r="59" spans="1:22" x14ac:dyDescent="0.5">
      <c r="A59" s="99"/>
      <c r="B59" s="61" t="s">
        <v>82</v>
      </c>
      <c r="G59" s="61" t="s">
        <v>76</v>
      </c>
      <c r="I59" s="61">
        <f>+'[1]ปร.2 อาคาร'!$W$23</f>
        <v>0</v>
      </c>
      <c r="J59" s="61" t="s">
        <v>77</v>
      </c>
      <c r="K59" s="61">
        <v>1.1499999999999999</v>
      </c>
      <c r="L59" s="55">
        <f t="shared" si="4"/>
        <v>0</v>
      </c>
      <c r="M59" s="14" t="s">
        <v>73</v>
      </c>
      <c r="N59" s="56">
        <f>+'[1]7.ราคาวัสดุและค่าขนส่ง'!$O$126/1000</f>
        <v>20.5</v>
      </c>
      <c r="O59" s="123">
        <f t="shared" si="1"/>
        <v>0</v>
      </c>
      <c r="P59" s="56">
        <f>+'[1]18.บัญชีค่าแรงงาน'!$D$143/1000</f>
        <v>3.1</v>
      </c>
      <c r="Q59" s="60">
        <f t="shared" si="2"/>
        <v>0</v>
      </c>
      <c r="R59" s="55">
        <f t="shared" si="3"/>
        <v>0</v>
      </c>
    </row>
    <row r="60" spans="1:22" x14ac:dyDescent="0.5">
      <c r="A60" s="99"/>
      <c r="B60" s="61" t="s">
        <v>83</v>
      </c>
      <c r="K60" s="87"/>
      <c r="L60" s="55">
        <f>SUM(L54:L59)*0.03</f>
        <v>91.612499999999997</v>
      </c>
      <c r="M60" s="14" t="s">
        <v>73</v>
      </c>
      <c r="N60" s="56">
        <f>+'[1]8.ราคาวัสดุก่อสร้าง'!$D$273</f>
        <v>25.83</v>
      </c>
      <c r="O60" s="123">
        <f t="shared" si="1"/>
        <v>2366.3508749999996</v>
      </c>
      <c r="P60" s="56"/>
      <c r="Q60" s="60">
        <f t="shared" si="2"/>
        <v>0</v>
      </c>
      <c r="R60" s="55">
        <f t="shared" si="3"/>
        <v>2366.3508749999996</v>
      </c>
      <c r="U60" s="61">
        <f>SUM(R42:R60)</f>
        <v>308080.08800681814</v>
      </c>
      <c r="V60" s="61">
        <f>+U60*'[1]1_ใบสรุปประเภทงานอาคาร(ปร.5)'!G9</f>
        <v>400411.69038246159</v>
      </c>
    </row>
    <row r="61" spans="1:22" x14ac:dyDescent="0.5">
      <c r="A61" s="99">
        <v>2.2000000000000002</v>
      </c>
      <c r="B61" s="61" t="s">
        <v>84</v>
      </c>
      <c r="K61" s="87"/>
      <c r="L61" s="55"/>
      <c r="M61" s="14"/>
      <c r="N61" s="56"/>
      <c r="O61" s="123"/>
      <c r="P61" s="56"/>
      <c r="Q61" s="60"/>
      <c r="R61" s="55"/>
    </row>
    <row r="62" spans="1:22" x14ac:dyDescent="0.5">
      <c r="A62" s="99">
        <v>1</v>
      </c>
      <c r="B62" s="61" t="s">
        <v>85</v>
      </c>
      <c r="I62" s="61">
        <v>0.15</v>
      </c>
      <c r="K62" s="87">
        <v>508</v>
      </c>
      <c r="L62" s="55">
        <f>+K62*I62</f>
        <v>76.2</v>
      </c>
      <c r="M62" s="14" t="s">
        <v>49</v>
      </c>
      <c r="N62" s="56">
        <f>+'[1]7.ราคาวัสดุและค่าขนส่ง'!$O$109</f>
        <v>2420.6</v>
      </c>
      <c r="O62" s="123">
        <f>+N62*L62</f>
        <v>184449.72</v>
      </c>
      <c r="P62" s="56">
        <f>+'[1]18.บัญชีค่าแรงงาน'!$D$122</f>
        <v>419</v>
      </c>
      <c r="Q62" s="60">
        <f>+P62*L62</f>
        <v>31927.800000000003</v>
      </c>
      <c r="R62" s="55">
        <f>+O62+Q62</f>
        <v>216377.52000000002</v>
      </c>
    </row>
    <row r="63" spans="1:22" x14ac:dyDescent="0.5">
      <c r="A63" s="99">
        <v>2</v>
      </c>
      <c r="B63" s="61" t="s">
        <v>66</v>
      </c>
      <c r="K63" s="87"/>
      <c r="L63" s="55"/>
      <c r="M63" s="14"/>
      <c r="N63" s="56"/>
      <c r="O63" s="123">
        <f t="shared" si="1"/>
        <v>0</v>
      </c>
      <c r="P63" s="56"/>
      <c r="Q63" s="60">
        <f t="shared" si="2"/>
        <v>0</v>
      </c>
      <c r="R63" s="55">
        <f t="shared" si="3"/>
        <v>0</v>
      </c>
    </row>
    <row r="64" spans="1:22" x14ac:dyDescent="0.5">
      <c r="A64" s="99"/>
      <c r="B64" s="61" t="s">
        <v>67</v>
      </c>
      <c r="K64" s="87"/>
      <c r="L64" s="55">
        <f>+L65*0.8</f>
        <v>28.992000000000004</v>
      </c>
      <c r="M64" s="14" t="s">
        <v>68</v>
      </c>
      <c r="N64" s="56">
        <f>+'[1]7.ราคาวัสดุและค่าขนส่ง'!$O$298</f>
        <v>772.98</v>
      </c>
      <c r="O64" s="123">
        <f>+N64*L64</f>
        <v>22410.236160000004</v>
      </c>
      <c r="P64" s="56">
        <v>0</v>
      </c>
      <c r="Q64" s="60">
        <f>+P64*L64</f>
        <v>0</v>
      </c>
      <c r="R64" s="55">
        <f>+O64+Q64</f>
        <v>22410.236160000004</v>
      </c>
    </row>
    <row r="65" spans="1:22" x14ac:dyDescent="0.5">
      <c r="A65" s="99"/>
      <c r="B65" s="61" t="s">
        <v>71</v>
      </c>
      <c r="K65" s="87">
        <f>+(508*35.6)/499</f>
        <v>36.242084168336675</v>
      </c>
      <c r="L65" s="55">
        <f>ROUNDDOWN(+K65,2)</f>
        <v>36.24</v>
      </c>
      <c r="M65" s="14" t="s">
        <v>68</v>
      </c>
      <c r="N65" s="56">
        <v>0</v>
      </c>
      <c r="O65" s="123">
        <f>+N65*L65</f>
        <v>0</v>
      </c>
      <c r="P65" s="56">
        <f>+'[1]18.บัญชีค่าแรงงาน'!$D$127</f>
        <v>139</v>
      </c>
      <c r="Q65" s="60">
        <f>+P65*L65</f>
        <v>5037.3600000000006</v>
      </c>
      <c r="R65" s="55">
        <f>+O65+Q65</f>
        <v>5037.3600000000006</v>
      </c>
    </row>
    <row r="66" spans="1:22" x14ac:dyDescent="0.5">
      <c r="A66" s="99"/>
      <c r="B66" s="61" t="s">
        <v>72</v>
      </c>
      <c r="K66" s="87"/>
      <c r="L66" s="55">
        <f>+L65*0.25</f>
        <v>9.06</v>
      </c>
      <c r="M66" s="14" t="s">
        <v>73</v>
      </c>
      <c r="N66" s="56">
        <f>+'[1]8.ราคาวัสดุก่อสร้าง'!$G$3415</f>
        <v>25.584659090909089</v>
      </c>
      <c r="O66" s="123">
        <f>+N66*L66</f>
        <v>231.79701136363636</v>
      </c>
      <c r="P66" s="56">
        <v>0</v>
      </c>
      <c r="Q66" s="60">
        <f>+P66*L66</f>
        <v>0</v>
      </c>
      <c r="R66" s="55">
        <f>+O66+Q66</f>
        <v>231.79701136363636</v>
      </c>
    </row>
    <row r="67" spans="1:22" x14ac:dyDescent="0.5">
      <c r="A67" s="99"/>
      <c r="K67" s="87"/>
      <c r="L67" s="55"/>
      <c r="M67" s="14"/>
      <c r="N67" s="56"/>
      <c r="O67" s="123"/>
      <c r="P67" s="56"/>
      <c r="Q67" s="60"/>
      <c r="R67" s="55"/>
    </row>
    <row r="68" spans="1:22" x14ac:dyDescent="0.5">
      <c r="A68" s="99"/>
      <c r="L68" s="14"/>
      <c r="M68" s="14"/>
      <c r="N68" s="14"/>
      <c r="Q68" s="82"/>
      <c r="R68" s="95"/>
    </row>
    <row r="69" spans="1:22" x14ac:dyDescent="0.5">
      <c r="A69" s="99">
        <v>3</v>
      </c>
      <c r="B69" s="61" t="s">
        <v>86</v>
      </c>
      <c r="G69" s="61">
        <v>1</v>
      </c>
      <c r="J69" s="61">
        <v>508</v>
      </c>
      <c r="K69" s="87"/>
      <c r="L69" s="55">
        <f>+J69</f>
        <v>508</v>
      </c>
      <c r="M69" s="14" t="s">
        <v>68</v>
      </c>
      <c r="N69" s="56"/>
      <c r="O69" s="123">
        <f t="shared" si="1"/>
        <v>0</v>
      </c>
      <c r="P69" s="56">
        <v>23.34</v>
      </c>
      <c r="Q69" s="60">
        <f t="shared" si="2"/>
        <v>11856.72</v>
      </c>
      <c r="R69" s="55">
        <f t="shared" si="3"/>
        <v>11856.72</v>
      </c>
    </row>
    <row r="70" spans="1:22" x14ac:dyDescent="0.5">
      <c r="A70" s="99"/>
      <c r="B70" s="61" t="s">
        <v>87</v>
      </c>
      <c r="I70" s="61">
        <v>0.15</v>
      </c>
      <c r="J70" s="61">
        <f>+J69</f>
        <v>508</v>
      </c>
      <c r="K70" s="87">
        <f>(508*74.85)/499</f>
        <v>76.199999999999989</v>
      </c>
      <c r="L70" s="55">
        <f>+J70*I70</f>
        <v>76.2</v>
      </c>
      <c r="M70" s="14" t="s">
        <v>49</v>
      </c>
      <c r="N70" s="56">
        <f>+'[1]11.2ราคาต่อหน่วยงานทางและสะพาน'!$L$412</f>
        <v>688.8</v>
      </c>
      <c r="O70" s="123">
        <f t="shared" si="1"/>
        <v>52486.559999999998</v>
      </c>
      <c r="P70" s="56">
        <f>+[1]ค่าดำเนินการงานทาง!$G$29</f>
        <v>86.55</v>
      </c>
      <c r="Q70" s="60">
        <f t="shared" si="2"/>
        <v>6595.11</v>
      </c>
      <c r="R70" s="55">
        <f t="shared" si="3"/>
        <v>59081.67</v>
      </c>
      <c r="S70" s="61" t="s">
        <v>88</v>
      </c>
    </row>
    <row r="71" spans="1:22" x14ac:dyDescent="0.5">
      <c r="A71" s="99"/>
      <c r="B71" s="61" t="s">
        <v>89</v>
      </c>
      <c r="I71" s="61">
        <v>0.05</v>
      </c>
      <c r="J71" s="61">
        <f>+J69</f>
        <v>508</v>
      </c>
      <c r="K71" s="87">
        <f>(508*31.18)/499</f>
        <v>31.74236472945892</v>
      </c>
      <c r="L71" s="55">
        <f>+J71*I71</f>
        <v>25.400000000000002</v>
      </c>
      <c r="M71" s="14" t="s">
        <v>49</v>
      </c>
      <c r="N71" s="56">
        <f>+'[1]11.2ราคาต่อหน่วยงานทางและสะพาน'!$L$606</f>
        <v>711.66199999999992</v>
      </c>
      <c r="O71" s="123">
        <f t="shared" si="1"/>
        <v>18076.214799999998</v>
      </c>
      <c r="P71" s="56">
        <f>+[1]ค่าดำเนินการงานทาง!$G$12</f>
        <v>45.49</v>
      </c>
      <c r="Q71" s="60">
        <f t="shared" si="2"/>
        <v>1155.4460000000001</v>
      </c>
      <c r="R71" s="55">
        <f t="shared" si="3"/>
        <v>19231.660799999998</v>
      </c>
      <c r="S71" s="61" t="s">
        <v>88</v>
      </c>
    </row>
    <row r="72" spans="1:22" x14ac:dyDescent="0.5">
      <c r="A72" s="99">
        <v>4</v>
      </c>
      <c r="B72" s="61" t="s">
        <v>74</v>
      </c>
      <c r="K72" s="87"/>
      <c r="L72" s="55"/>
      <c r="M72" s="14"/>
      <c r="N72" s="56"/>
      <c r="O72" s="123">
        <f t="shared" si="1"/>
        <v>0</v>
      </c>
      <c r="P72" s="56"/>
      <c r="Q72" s="60">
        <f t="shared" si="2"/>
        <v>0</v>
      </c>
      <c r="R72" s="55">
        <f t="shared" si="3"/>
        <v>0</v>
      </c>
    </row>
    <row r="73" spans="1:22" x14ac:dyDescent="0.5">
      <c r="A73" s="99"/>
      <c r="B73" s="61" t="s">
        <v>78</v>
      </c>
      <c r="H73" s="61">
        <v>12.7</v>
      </c>
      <c r="J73" s="61">
        <f>37.2+3.2</f>
        <v>40.400000000000006</v>
      </c>
      <c r="K73" s="61">
        <v>1.07</v>
      </c>
      <c r="L73" s="55">
        <f>+((H73/0.2)*J73)*2*K73</f>
        <v>5489.9560000000001</v>
      </c>
      <c r="M73" s="14" t="s">
        <v>73</v>
      </c>
      <c r="N73" s="56">
        <f>+'[1]7.ราคาวัสดุและค่าขนส่ง'!$O$122/1000</f>
        <v>21.2</v>
      </c>
      <c r="O73" s="123">
        <f>+N73*L73</f>
        <v>116387.0672</v>
      </c>
      <c r="P73" s="56">
        <f>+'[1]18.บัญชีค่าแรงงาน'!$D$141/1000</f>
        <v>4.4000000000000004</v>
      </c>
      <c r="Q73" s="60">
        <f>+P73*L73</f>
        <v>24155.806400000001</v>
      </c>
      <c r="R73" s="55">
        <f>+O73+Q73</f>
        <v>140542.87359999999</v>
      </c>
    </row>
    <row r="74" spans="1:22" x14ac:dyDescent="0.5">
      <c r="A74" s="99"/>
      <c r="B74" s="61" t="s">
        <v>83</v>
      </c>
      <c r="K74" s="87"/>
      <c r="L74" s="55">
        <f>SUM(L73)*0.03</f>
        <v>164.69868</v>
      </c>
      <c r="M74" s="14" t="s">
        <v>73</v>
      </c>
      <c r="N74" s="56">
        <f>+'[1]8.ราคาวัสดุก่อสร้าง'!$D$273</f>
        <v>25.83</v>
      </c>
      <c r="O74" s="123">
        <f>+N74*L74</f>
        <v>4254.1669044</v>
      </c>
      <c r="P74" s="56"/>
      <c r="Q74" s="60">
        <f>+P74*L74</f>
        <v>0</v>
      </c>
      <c r="R74" s="55">
        <f>+O74+Q74</f>
        <v>4254.1669044</v>
      </c>
    </row>
    <row r="75" spans="1:22" x14ac:dyDescent="0.5">
      <c r="A75" s="99"/>
      <c r="B75" s="61" t="s">
        <v>90</v>
      </c>
      <c r="J75" s="61">
        <f>(508*333)/499</f>
        <v>339.00601202404812</v>
      </c>
      <c r="K75" s="87"/>
      <c r="L75" s="55">
        <f>ROUNDDOWN(+J75,2)</f>
        <v>339</v>
      </c>
      <c r="M75" s="14" t="s">
        <v>73</v>
      </c>
      <c r="N75" s="56">
        <f>+'[1]8.ราคาวัสดุก่อสร้าง'!$D$247/1000</f>
        <v>20.75</v>
      </c>
      <c r="O75" s="123">
        <f t="shared" si="1"/>
        <v>7034.25</v>
      </c>
      <c r="P75" s="56">
        <f>+'[1]18.บัญชีค่าแรงงาน'!$D$143/1000</f>
        <v>3.1</v>
      </c>
      <c r="Q75" s="60">
        <f t="shared" si="2"/>
        <v>1050.9000000000001</v>
      </c>
      <c r="R75" s="55">
        <f t="shared" si="3"/>
        <v>8085.15</v>
      </c>
    </row>
    <row r="76" spans="1:22" x14ac:dyDescent="0.5">
      <c r="A76" s="99"/>
      <c r="B76" s="61" t="s">
        <v>91</v>
      </c>
      <c r="J76" s="61">
        <f>(508*40)/499</f>
        <v>40.721442885771545</v>
      </c>
      <c r="K76" s="87"/>
      <c r="L76" s="55">
        <f>ROUNDDOWN(+J76,2)</f>
        <v>40.72</v>
      </c>
      <c r="M76" s="14" t="s">
        <v>73</v>
      </c>
      <c r="N76" s="56">
        <f>+'[1]7.ราคาวัสดุและค่าขนส่ง'!$O$123/1000</f>
        <v>20.7</v>
      </c>
      <c r="O76" s="123">
        <f>+N76*L76</f>
        <v>842.904</v>
      </c>
      <c r="P76" s="56">
        <f>+'[1]18.บัญชีค่าแรงงาน'!$D$142/1000</f>
        <v>3.6</v>
      </c>
      <c r="Q76" s="60">
        <f>+P76*L76</f>
        <v>146.59200000000001</v>
      </c>
      <c r="R76" s="55">
        <f>+O76+Q76</f>
        <v>989.49599999999998</v>
      </c>
      <c r="U76" s="61">
        <f>SUM(R62:R76)</f>
        <v>488098.65047576366</v>
      </c>
    </row>
    <row r="77" spans="1:22" x14ac:dyDescent="0.5">
      <c r="A77" s="99">
        <v>2.2999999999999998</v>
      </c>
      <c r="B77" s="61" t="s">
        <v>92</v>
      </c>
      <c r="K77" s="87"/>
      <c r="L77" s="55"/>
      <c r="M77" s="14"/>
      <c r="N77" s="56"/>
      <c r="O77" s="123">
        <f t="shared" si="1"/>
        <v>0</v>
      </c>
      <c r="P77" s="56"/>
      <c r="Q77" s="60">
        <f t="shared" si="2"/>
        <v>0</v>
      </c>
      <c r="R77" s="55">
        <f t="shared" si="3"/>
        <v>0</v>
      </c>
    </row>
    <row r="78" spans="1:22" x14ac:dyDescent="0.5">
      <c r="A78" s="99"/>
      <c r="B78" s="61" t="s">
        <v>93</v>
      </c>
      <c r="G78" s="55">
        <f>+[1]ปร.2หลังคา!L12</f>
        <v>193.01999999999998</v>
      </c>
      <c r="H78" s="61" t="s">
        <v>94</v>
      </c>
      <c r="I78" s="61">
        <v>124</v>
      </c>
      <c r="J78" s="61" t="s">
        <v>77</v>
      </c>
      <c r="K78" s="87">
        <v>1.05</v>
      </c>
      <c r="L78" s="55">
        <f>+G78*I78*K78</f>
        <v>25131.203999999998</v>
      </c>
      <c r="M78" s="14" t="s">
        <v>73</v>
      </c>
      <c r="N78" s="56">
        <f>+'[1]8.ราคาวัสดุก่อสร้าง'!$G$308</f>
        <v>34.6</v>
      </c>
      <c r="O78" s="123">
        <f t="shared" si="1"/>
        <v>869539.65839999996</v>
      </c>
      <c r="P78" s="56">
        <f>+'[1]18.บัญชีค่าแรงงาน'!$D$147</f>
        <v>10</v>
      </c>
      <c r="Q78" s="60">
        <f t="shared" si="2"/>
        <v>251312.03999999998</v>
      </c>
      <c r="R78" s="55">
        <f t="shared" si="3"/>
        <v>1120851.6983999999</v>
      </c>
      <c r="T78" s="61">
        <v>13359</v>
      </c>
      <c r="U78" s="61" t="s">
        <v>95</v>
      </c>
    </row>
    <row r="79" spans="1:22" x14ac:dyDescent="0.5">
      <c r="A79" s="99"/>
      <c r="B79" s="61" t="s">
        <v>96</v>
      </c>
      <c r="G79" s="55">
        <f>+[1]ปร.2หลังคา!L34</f>
        <v>123.74999999999999</v>
      </c>
      <c r="H79" s="61" t="s">
        <v>94</v>
      </c>
      <c r="I79" s="61">
        <v>56.8</v>
      </c>
      <c r="J79" s="61" t="s">
        <v>77</v>
      </c>
      <c r="K79" s="87">
        <v>1.05</v>
      </c>
      <c r="L79" s="55">
        <f>+G79*I79*K79</f>
        <v>7380.4499999999989</v>
      </c>
      <c r="M79" s="14" t="s">
        <v>73</v>
      </c>
      <c r="N79" s="56">
        <v>39.29</v>
      </c>
      <c r="O79" s="123">
        <f t="shared" si="1"/>
        <v>289977.88049999997</v>
      </c>
      <c r="P79" s="56">
        <f>+'[1]18.บัญชีค่าแรงงาน'!$D$147</f>
        <v>10</v>
      </c>
      <c r="Q79" s="60">
        <f t="shared" si="2"/>
        <v>73804.499999999985</v>
      </c>
      <c r="R79" s="55">
        <f t="shared" si="3"/>
        <v>363782.38049999997</v>
      </c>
      <c r="T79" s="61">
        <f>+T78/6</f>
        <v>2226.5</v>
      </c>
      <c r="U79" s="61">
        <f>+T78/340</f>
        <v>39.291176470588233</v>
      </c>
      <c r="V79" s="61" t="s">
        <v>97</v>
      </c>
    </row>
    <row r="80" spans="1:22" x14ac:dyDescent="0.5">
      <c r="A80" s="99"/>
      <c r="B80" s="61" t="s">
        <v>98</v>
      </c>
      <c r="G80" s="55">
        <f>+[1]ปร.2หลังคา!$L$26</f>
        <v>1097</v>
      </c>
      <c r="H80" s="61" t="s">
        <v>94</v>
      </c>
      <c r="I80" s="61">
        <v>20.100000000000001</v>
      </c>
      <c r="J80" s="61" t="s">
        <v>77</v>
      </c>
      <c r="K80" s="87">
        <v>1.05</v>
      </c>
      <c r="L80" s="55">
        <f>+G80*I80*K80</f>
        <v>23152.185000000001</v>
      </c>
      <c r="M80" s="14" t="s">
        <v>73</v>
      </c>
      <c r="N80" s="56">
        <f>+'[1]8.ราคาวัสดุก่อสร้าง'!$D$282/89.2</f>
        <v>23.029147982062778</v>
      </c>
      <c r="O80" s="123">
        <f t="shared" si="1"/>
        <v>533175.0944730941</v>
      </c>
      <c r="P80" s="56">
        <f>+'[1]18.บัญชีค่าแรงงาน'!$D$147</f>
        <v>10</v>
      </c>
      <c r="Q80" s="60">
        <f t="shared" si="2"/>
        <v>231521.85</v>
      </c>
      <c r="R80" s="55">
        <f t="shared" si="3"/>
        <v>764696.94447309407</v>
      </c>
    </row>
    <row r="81" spans="1:22" x14ac:dyDescent="0.5">
      <c r="A81" s="99"/>
      <c r="B81" s="61" t="s">
        <v>99</v>
      </c>
      <c r="K81" s="87"/>
      <c r="L81" s="55">
        <v>366</v>
      </c>
      <c r="M81" s="14" t="s">
        <v>73</v>
      </c>
      <c r="N81" s="56">
        <f>+'[1]8.ราคาวัสดุก่อสร้าง'!$D$247/1000</f>
        <v>20.75</v>
      </c>
      <c r="O81" s="123">
        <f t="shared" si="1"/>
        <v>7594.5</v>
      </c>
      <c r="P81" s="56">
        <f>+'[1]18.บัญชีค่าแรงงาน'!$D$143/1000</f>
        <v>3.1</v>
      </c>
      <c r="Q81" s="60">
        <f t="shared" si="2"/>
        <v>1134.6000000000001</v>
      </c>
      <c r="R81" s="55">
        <f t="shared" si="3"/>
        <v>8729.1</v>
      </c>
    </row>
    <row r="82" spans="1:22" x14ac:dyDescent="0.5">
      <c r="A82" s="99"/>
      <c r="B82" s="61" t="s">
        <v>100</v>
      </c>
      <c r="K82" s="87"/>
      <c r="L82" s="55">
        <v>141</v>
      </c>
      <c r="M82" s="14" t="s">
        <v>73</v>
      </c>
      <c r="N82" s="56">
        <f>+'[1]8.ราคาวัสดุก่อสร้าง'!$D$282/89.2</f>
        <v>23.029147982062778</v>
      </c>
      <c r="O82" s="123">
        <f t="shared" si="1"/>
        <v>3247.1098654708517</v>
      </c>
      <c r="P82" s="56">
        <f>+'[1]18.บัญชีค่าแรงงาน'!$D$147</f>
        <v>10</v>
      </c>
      <c r="Q82" s="60">
        <f t="shared" si="2"/>
        <v>1410</v>
      </c>
      <c r="R82" s="55">
        <f t="shared" si="3"/>
        <v>4657.1098654708512</v>
      </c>
    </row>
    <row r="83" spans="1:22" x14ac:dyDescent="0.5">
      <c r="A83" s="99"/>
      <c r="B83" s="61" t="s">
        <v>101</v>
      </c>
      <c r="K83" s="87"/>
      <c r="L83" s="55"/>
      <c r="M83" s="14"/>
      <c r="N83" s="56"/>
      <c r="O83" s="123"/>
      <c r="P83" s="56"/>
      <c r="Q83" s="60"/>
      <c r="R83" s="55"/>
    </row>
    <row r="84" spans="1:22" x14ac:dyDescent="0.5">
      <c r="A84" s="99"/>
      <c r="B84" s="61" t="s">
        <v>102</v>
      </c>
      <c r="K84" s="87"/>
      <c r="L84" s="55">
        <v>452</v>
      </c>
      <c r="M84" s="14" t="s">
        <v>73</v>
      </c>
      <c r="N84" s="56">
        <v>33</v>
      </c>
      <c r="O84" s="123">
        <f t="shared" si="1"/>
        <v>14916</v>
      </c>
      <c r="P84" s="56">
        <f>+'[1]18.บัญชีค่าแรงงาน'!$D$147</f>
        <v>10</v>
      </c>
      <c r="Q84" s="60">
        <f t="shared" si="2"/>
        <v>4520</v>
      </c>
      <c r="R84" s="55">
        <f t="shared" si="3"/>
        <v>19436</v>
      </c>
    </row>
    <row r="85" spans="1:22" x14ac:dyDescent="0.5">
      <c r="A85" s="99"/>
      <c r="B85" s="61" t="s">
        <v>103</v>
      </c>
      <c r="K85" s="87"/>
      <c r="L85" s="55">
        <v>72</v>
      </c>
      <c r="M85" s="14" t="s">
        <v>104</v>
      </c>
      <c r="N85" s="56">
        <v>315</v>
      </c>
      <c r="O85" s="123">
        <f t="shared" si="1"/>
        <v>22680</v>
      </c>
      <c r="P85" s="56">
        <v>95</v>
      </c>
      <c r="Q85" s="60">
        <f t="shared" si="2"/>
        <v>6840</v>
      </c>
      <c r="R85" s="55">
        <f t="shared" si="3"/>
        <v>29520</v>
      </c>
    </row>
    <row r="86" spans="1:22" x14ac:dyDescent="0.5">
      <c r="A86" s="99"/>
      <c r="B86" s="61" t="s">
        <v>105</v>
      </c>
      <c r="K86" s="87"/>
      <c r="L86" s="55">
        <f>+[1]ปร.2หลังคา!L47</f>
        <v>122.4152</v>
      </c>
      <c r="M86" s="14" t="s">
        <v>73</v>
      </c>
      <c r="N86" s="56">
        <v>27.69</v>
      </c>
      <c r="O86" s="123">
        <f t="shared" si="1"/>
        <v>3389.676888</v>
      </c>
      <c r="P86" s="56">
        <f>+'[1]18.บัญชีค่าแรงงาน'!$D$147</f>
        <v>10</v>
      </c>
      <c r="Q86" s="60">
        <f t="shared" si="2"/>
        <v>1224.152</v>
      </c>
      <c r="R86" s="55">
        <f t="shared" si="3"/>
        <v>4613.828888</v>
      </c>
      <c r="U86" s="61">
        <v>7117</v>
      </c>
      <c r="V86" s="61">
        <f>+U86/256.96</f>
        <v>27.69691780821918</v>
      </c>
    </row>
    <row r="87" spans="1:22" x14ac:dyDescent="0.5">
      <c r="A87" s="99"/>
      <c r="B87" s="61" t="s">
        <v>106</v>
      </c>
      <c r="K87" s="87"/>
      <c r="L87" s="55">
        <v>1590</v>
      </c>
      <c r="M87" s="14" t="s">
        <v>68</v>
      </c>
      <c r="N87" s="56">
        <v>40</v>
      </c>
      <c r="O87" s="123">
        <f t="shared" si="1"/>
        <v>63600</v>
      </c>
      <c r="P87" s="56">
        <v>35</v>
      </c>
      <c r="Q87" s="60">
        <f t="shared" si="2"/>
        <v>55650</v>
      </c>
      <c r="R87" s="55">
        <f t="shared" si="3"/>
        <v>119250</v>
      </c>
      <c r="U87" s="61">
        <f>1.2*2.4</f>
        <v>2.88</v>
      </c>
    </row>
    <row r="88" spans="1:22" x14ac:dyDescent="0.5">
      <c r="A88" s="99"/>
      <c r="B88" s="61" t="s">
        <v>107</v>
      </c>
      <c r="K88" s="87"/>
      <c r="L88" s="55">
        <v>1590</v>
      </c>
      <c r="M88" s="14" t="s">
        <v>68</v>
      </c>
      <c r="N88" s="56">
        <v>40</v>
      </c>
      <c r="O88" s="123">
        <f t="shared" si="1"/>
        <v>63600</v>
      </c>
      <c r="P88" s="56">
        <v>38</v>
      </c>
      <c r="Q88" s="60">
        <f t="shared" si="2"/>
        <v>60420</v>
      </c>
      <c r="R88" s="55">
        <f t="shared" si="3"/>
        <v>124020</v>
      </c>
    </row>
    <row r="89" spans="1:22" x14ac:dyDescent="0.5">
      <c r="A89" s="99"/>
      <c r="B89" s="61" t="s">
        <v>108</v>
      </c>
      <c r="L89" s="14">
        <f>(4*12)+(22*2)</f>
        <v>92</v>
      </c>
      <c r="M89" s="14" t="s">
        <v>53</v>
      </c>
      <c r="N89" s="14">
        <v>500</v>
      </c>
      <c r="O89" s="61">
        <f>+N89*L89</f>
        <v>46000</v>
      </c>
      <c r="P89" s="61">
        <v>0</v>
      </c>
      <c r="Q89" s="82">
        <f>+P89*L89</f>
        <v>0</v>
      </c>
      <c r="R89" s="95">
        <f>+O89+Q89</f>
        <v>46000</v>
      </c>
      <c r="S89" s="61" t="s">
        <v>109</v>
      </c>
    </row>
    <row r="90" spans="1:22" x14ac:dyDescent="0.5">
      <c r="A90" s="99">
        <v>2.4</v>
      </c>
      <c r="B90" s="61" t="s">
        <v>110</v>
      </c>
      <c r="K90" s="87"/>
      <c r="L90" s="55"/>
      <c r="M90" s="14"/>
      <c r="N90" s="56"/>
      <c r="O90" s="123">
        <f t="shared" si="1"/>
        <v>0</v>
      </c>
      <c r="P90" s="56"/>
      <c r="Q90" s="60">
        <f t="shared" si="2"/>
        <v>0</v>
      </c>
      <c r="R90" s="55">
        <f t="shared" si="3"/>
        <v>0</v>
      </c>
    </row>
    <row r="91" spans="1:22" x14ac:dyDescent="0.5">
      <c r="A91" s="99">
        <v>1</v>
      </c>
      <c r="B91" s="61" t="s">
        <v>85</v>
      </c>
      <c r="I91" s="61">
        <v>0.15</v>
      </c>
      <c r="K91" s="87">
        <v>159</v>
      </c>
      <c r="L91" s="55">
        <f>+K91*I91</f>
        <v>23.849999999999998</v>
      </c>
      <c r="M91" s="14" t="s">
        <v>111</v>
      </c>
      <c r="N91" s="56">
        <f>+'[1]7.ราคาวัสดุและค่าขนส่ง'!$O$109</f>
        <v>2420.6</v>
      </c>
      <c r="O91" s="123">
        <f t="shared" si="1"/>
        <v>57731.30999999999</v>
      </c>
      <c r="P91" s="56">
        <f>+'[1]18.บัญชีค่าแรงงาน'!$D$122</f>
        <v>419</v>
      </c>
      <c r="Q91" s="60">
        <f t="shared" si="2"/>
        <v>9993.15</v>
      </c>
      <c r="R91" s="55">
        <f t="shared" si="3"/>
        <v>67724.459999999992</v>
      </c>
    </row>
    <row r="92" spans="1:22" x14ac:dyDescent="0.5">
      <c r="A92" s="99">
        <v>2</v>
      </c>
      <c r="B92" s="61" t="s">
        <v>66</v>
      </c>
      <c r="K92" s="87"/>
      <c r="L92" s="55"/>
      <c r="M92" s="14"/>
      <c r="N92" s="56"/>
      <c r="O92" s="123">
        <f t="shared" si="1"/>
        <v>0</v>
      </c>
      <c r="P92" s="56"/>
      <c r="Q92" s="60">
        <f t="shared" si="2"/>
        <v>0</v>
      </c>
      <c r="R92" s="55">
        <f t="shared" si="3"/>
        <v>0</v>
      </c>
      <c r="V92" s="61">
        <f>508+159</f>
        <v>667</v>
      </c>
    </row>
    <row r="93" spans="1:22" x14ac:dyDescent="0.5">
      <c r="A93" s="99"/>
      <c r="B93" s="61" t="s">
        <v>67</v>
      </c>
      <c r="K93" s="87"/>
      <c r="L93" s="55">
        <f>+L94*0.8</f>
        <v>5.4695999999999998</v>
      </c>
      <c r="M93" s="14" t="s">
        <v>68</v>
      </c>
      <c r="N93" s="56">
        <f>+'[1]7.ราคาวัสดุและค่าขนส่ง'!$O$298</f>
        <v>772.98</v>
      </c>
      <c r="O93" s="123">
        <f t="shared" si="1"/>
        <v>4227.8914079999995</v>
      </c>
      <c r="P93" s="56">
        <v>0</v>
      </c>
      <c r="Q93" s="60">
        <f t="shared" si="2"/>
        <v>0</v>
      </c>
      <c r="R93" s="55">
        <f t="shared" si="3"/>
        <v>4227.8914079999995</v>
      </c>
    </row>
    <row r="94" spans="1:22" x14ac:dyDescent="0.5">
      <c r="A94" s="99"/>
      <c r="B94" s="61" t="s">
        <v>71</v>
      </c>
      <c r="K94" s="87"/>
      <c r="L94" s="55">
        <f>+((10.09*0.15)*2)+((12.7*0.15)*2)</f>
        <v>6.8369999999999997</v>
      </c>
      <c r="M94" s="14" t="s">
        <v>68</v>
      </c>
      <c r="N94" s="56">
        <v>0</v>
      </c>
      <c r="O94" s="123">
        <f t="shared" si="1"/>
        <v>0</v>
      </c>
      <c r="P94" s="56">
        <f>+'[1]18.บัญชีค่าแรงงาน'!$D$127</f>
        <v>139</v>
      </c>
      <c r="Q94" s="60">
        <f t="shared" si="2"/>
        <v>950.34299999999996</v>
      </c>
      <c r="R94" s="55">
        <f t="shared" si="3"/>
        <v>950.34299999999996</v>
      </c>
    </row>
    <row r="95" spans="1:22" x14ac:dyDescent="0.5">
      <c r="A95" s="99"/>
      <c r="B95" s="61" t="s">
        <v>72</v>
      </c>
      <c r="K95" s="87"/>
      <c r="L95" s="55">
        <f>+L94*0.25</f>
        <v>1.7092499999999999</v>
      </c>
      <c r="M95" s="14" t="s">
        <v>73</v>
      </c>
      <c r="N95" s="56">
        <f>+'[1]8.ราคาวัสดุก่อสร้าง'!$G$3415</f>
        <v>25.584659090909089</v>
      </c>
      <c r="O95" s="123">
        <f t="shared" si="1"/>
        <v>43.730578551136361</v>
      </c>
      <c r="P95" s="56">
        <v>0</v>
      </c>
      <c r="Q95" s="60">
        <f t="shared" si="2"/>
        <v>0</v>
      </c>
      <c r="R95" s="55">
        <f t="shared" si="3"/>
        <v>43.730578551136361</v>
      </c>
    </row>
    <row r="96" spans="1:22" x14ac:dyDescent="0.5">
      <c r="A96" s="99">
        <v>3</v>
      </c>
      <c r="B96" s="61" t="s">
        <v>86</v>
      </c>
      <c r="G96" s="61">
        <v>1</v>
      </c>
      <c r="K96" s="87">
        <f>+K91</f>
        <v>159</v>
      </c>
      <c r="L96" s="55">
        <f>+K96*G96</f>
        <v>159</v>
      </c>
      <c r="M96" s="14" t="s">
        <v>68</v>
      </c>
      <c r="N96" s="56"/>
      <c r="O96" s="123">
        <f t="shared" si="1"/>
        <v>0</v>
      </c>
      <c r="P96" s="56">
        <f>+[1]ค่าดำเนินการงานทาง!$G$33</f>
        <v>14.03</v>
      </c>
      <c r="Q96" s="60">
        <f t="shared" si="2"/>
        <v>2230.77</v>
      </c>
      <c r="R96" s="55">
        <f t="shared" si="3"/>
        <v>2230.77</v>
      </c>
    </row>
    <row r="97" spans="1:24" x14ac:dyDescent="0.5">
      <c r="A97" s="99"/>
      <c r="B97" s="61" t="s">
        <v>87</v>
      </c>
      <c r="I97" s="61">
        <v>0.15</v>
      </c>
      <c r="K97" s="87">
        <f>+K96</f>
        <v>159</v>
      </c>
      <c r="L97" s="55">
        <f>+K97*I97</f>
        <v>23.849999999999998</v>
      </c>
      <c r="M97" s="14" t="s">
        <v>49</v>
      </c>
      <c r="N97" s="56">
        <f>+'[1]11.2ราคาต่อหน่วยงานทางและสะพาน'!$L$412</f>
        <v>688.8</v>
      </c>
      <c r="O97" s="123">
        <f t="shared" si="1"/>
        <v>16427.879999999997</v>
      </c>
      <c r="P97" s="56">
        <f>+[1]ค่าดำเนินการงานทาง!$G$29</f>
        <v>86.55</v>
      </c>
      <c r="Q97" s="60">
        <f t="shared" si="2"/>
        <v>2064.2174999999997</v>
      </c>
      <c r="R97" s="55">
        <f t="shared" si="3"/>
        <v>18492.097499999996</v>
      </c>
      <c r="S97" s="61" t="s">
        <v>88</v>
      </c>
    </row>
    <row r="98" spans="1:24" x14ac:dyDescent="0.5">
      <c r="A98" s="99"/>
      <c r="B98" s="61" t="s">
        <v>89</v>
      </c>
      <c r="I98" s="61">
        <v>0.05</v>
      </c>
      <c r="K98" s="87">
        <f>+K96</f>
        <v>159</v>
      </c>
      <c r="L98" s="55">
        <f>+K98*I98</f>
        <v>7.95</v>
      </c>
      <c r="M98" s="14" t="s">
        <v>49</v>
      </c>
      <c r="N98" s="56">
        <f>+'[1]11.2ราคาต่อหน่วยงานทางและสะพาน'!$L$606</f>
        <v>711.66199999999992</v>
      </c>
      <c r="O98" s="123">
        <f t="shared" si="1"/>
        <v>5657.7128999999995</v>
      </c>
      <c r="P98" s="56">
        <f>+[1]ค่าดำเนินการงานทาง!$G$12</f>
        <v>45.49</v>
      </c>
      <c r="Q98" s="60">
        <f t="shared" si="2"/>
        <v>361.64550000000003</v>
      </c>
      <c r="R98" s="55">
        <f t="shared" si="3"/>
        <v>6019.3583999999992</v>
      </c>
      <c r="S98" s="61" t="s">
        <v>88</v>
      </c>
    </row>
    <row r="99" spans="1:24" x14ac:dyDescent="0.5">
      <c r="A99" s="99">
        <v>4</v>
      </c>
      <c r="B99" s="61" t="s">
        <v>74</v>
      </c>
      <c r="K99" s="87"/>
      <c r="L99" s="55"/>
      <c r="M99" s="14"/>
      <c r="N99" s="56"/>
      <c r="O99" s="123">
        <f t="shared" ref="O99:O106" si="5">+N99*L99</f>
        <v>0</v>
      </c>
      <c r="P99" s="56"/>
      <c r="Q99" s="60">
        <f t="shared" si="2"/>
        <v>0</v>
      </c>
      <c r="R99" s="55">
        <f t="shared" si="3"/>
        <v>0</v>
      </c>
    </row>
    <row r="100" spans="1:24" x14ac:dyDescent="0.5">
      <c r="A100" s="99"/>
      <c r="B100" s="61" t="s">
        <v>78</v>
      </c>
      <c r="H100" s="61">
        <v>12.7</v>
      </c>
      <c r="J100" s="61">
        <v>10</v>
      </c>
      <c r="K100" s="61">
        <v>1.07</v>
      </c>
      <c r="L100" s="55">
        <f>+((H100/0.2)*J100)*2*K100</f>
        <v>1358.8999999999999</v>
      </c>
      <c r="M100" s="14" t="s">
        <v>73</v>
      </c>
      <c r="N100" s="56">
        <f>+'[1]7.ราคาวัสดุและค่าขนส่ง'!$O$122/1000</f>
        <v>21.2</v>
      </c>
      <c r="O100" s="123">
        <f t="shared" si="5"/>
        <v>28808.679999999997</v>
      </c>
      <c r="P100" s="56">
        <f>+'[1]18.บัญชีค่าแรงงาน'!$D$141/1000</f>
        <v>4.4000000000000004</v>
      </c>
      <c r="Q100" s="60">
        <f t="shared" ref="Q100:Q106" si="6">+P100*L100</f>
        <v>5979.16</v>
      </c>
      <c r="R100" s="55">
        <f t="shared" ref="R100:R106" si="7">+O100+Q100</f>
        <v>34787.839999999997</v>
      </c>
    </row>
    <row r="101" spans="1:24" x14ac:dyDescent="0.5">
      <c r="A101" s="99"/>
      <c r="B101" s="61" t="s">
        <v>83</v>
      </c>
      <c r="K101" s="87"/>
      <c r="L101" s="55">
        <f>SUM(L100)*0.03</f>
        <v>40.766999999999996</v>
      </c>
      <c r="M101" s="14" t="s">
        <v>73</v>
      </c>
      <c r="N101" s="56">
        <f>+'[1]8.ราคาวัสดุก่อสร้าง'!$D$273</f>
        <v>25.83</v>
      </c>
      <c r="O101" s="123">
        <f t="shared" si="5"/>
        <v>1053.0116099999998</v>
      </c>
      <c r="P101" s="56"/>
      <c r="Q101" s="60">
        <f t="shared" si="6"/>
        <v>0</v>
      </c>
      <c r="R101" s="55">
        <f t="shared" si="7"/>
        <v>1053.0116099999998</v>
      </c>
    </row>
    <row r="102" spans="1:24" x14ac:dyDescent="0.5">
      <c r="A102" s="99"/>
      <c r="B102" s="61" t="s">
        <v>91</v>
      </c>
      <c r="J102" s="61">
        <f>(159*40)/499</f>
        <v>12.745490981963927</v>
      </c>
      <c r="K102" s="87"/>
      <c r="L102" s="55">
        <f>ROUNDDOWN(+J102,2)</f>
        <v>12.74</v>
      </c>
      <c r="M102" s="14" t="s">
        <v>73</v>
      </c>
      <c r="N102" s="56">
        <f>+'[1]7.ราคาวัสดุและค่าขนส่ง'!$O$123/1000</f>
        <v>20.7</v>
      </c>
      <c r="O102" s="123">
        <f t="shared" si="5"/>
        <v>263.71800000000002</v>
      </c>
      <c r="P102" s="56">
        <f>+'[1]18.บัญชีค่าแรงงาน'!$D$142/1000</f>
        <v>3.6</v>
      </c>
      <c r="Q102" s="60">
        <f t="shared" si="6"/>
        <v>45.864000000000004</v>
      </c>
      <c r="R102" s="55">
        <f t="shared" si="7"/>
        <v>309.58199999999999</v>
      </c>
    </row>
    <row r="103" spans="1:24" x14ac:dyDescent="0.5">
      <c r="A103" s="99"/>
      <c r="B103" s="61" t="s">
        <v>90</v>
      </c>
      <c r="J103" s="61">
        <f>(159*333)/499</f>
        <v>106.1062124248497</v>
      </c>
      <c r="K103" s="87"/>
      <c r="L103" s="55">
        <f>ROUNDDOWN(+J103,2)</f>
        <v>106.1</v>
      </c>
      <c r="M103" s="14" t="s">
        <v>73</v>
      </c>
      <c r="N103" s="56">
        <f>+'[1]8.ราคาวัสดุก่อสร้าง'!$D$247/1000</f>
        <v>20.75</v>
      </c>
      <c r="O103" s="123">
        <f t="shared" si="5"/>
        <v>2201.5749999999998</v>
      </c>
      <c r="P103" s="56">
        <f>+'[1]18.บัญชีค่าแรงงาน'!$D$143/1000</f>
        <v>3.1</v>
      </c>
      <c r="Q103" s="60">
        <f t="shared" si="6"/>
        <v>328.90999999999997</v>
      </c>
      <c r="R103" s="55">
        <f t="shared" si="7"/>
        <v>2530.4849999999997</v>
      </c>
      <c r="U103" s="61">
        <f>SUM(R91:R103)</f>
        <v>138369.56949655109</v>
      </c>
      <c r="V103" s="61">
        <f>(+U103+U76)*'[1]1_ใบสรุปประเภทงานอาคาร(ปร.5)'!G9</f>
        <v>814220.74549801752</v>
      </c>
      <c r="W103" s="61">
        <f>+V103*1.2994</f>
        <v>1057998.4367001241</v>
      </c>
    </row>
    <row r="104" spans="1:24" x14ac:dyDescent="0.5">
      <c r="A104" s="99">
        <v>2.5</v>
      </c>
      <c r="B104" s="61" t="s">
        <v>112</v>
      </c>
      <c r="K104" s="87"/>
      <c r="L104" s="55"/>
      <c r="M104" s="14"/>
      <c r="N104" s="56"/>
      <c r="O104" s="123">
        <f t="shared" si="5"/>
        <v>0</v>
      </c>
      <c r="P104" s="56"/>
      <c r="Q104" s="60">
        <f t="shared" si="6"/>
        <v>0</v>
      </c>
      <c r="R104" s="55">
        <f t="shared" si="7"/>
        <v>0</v>
      </c>
    </row>
    <row r="105" spans="1:24" x14ac:dyDescent="0.5">
      <c r="A105" s="99"/>
      <c r="B105" s="61" t="s">
        <v>113</v>
      </c>
      <c r="G105" s="61">
        <f>+[1]ปร.2หลังคา!L49</f>
        <v>13.8</v>
      </c>
      <c r="H105" s="61" t="s">
        <v>94</v>
      </c>
      <c r="I105" s="61">
        <v>66</v>
      </c>
      <c r="J105" s="61" t="s">
        <v>77</v>
      </c>
      <c r="K105" s="87">
        <v>1.05</v>
      </c>
      <c r="L105" s="55">
        <f>+G105*I105*K105</f>
        <v>956.34000000000015</v>
      </c>
      <c r="M105" s="14" t="s">
        <v>73</v>
      </c>
      <c r="N105" s="56">
        <f>+'[1]8.ราคาวัสดุก่อสร้าง'!$G$308</f>
        <v>34.6</v>
      </c>
      <c r="O105" s="123">
        <f>+N105*L105</f>
        <v>33089.364000000009</v>
      </c>
      <c r="P105" s="56">
        <f>+'[1]18.บัญชีค่าแรงงาน'!$D$147</f>
        <v>10</v>
      </c>
      <c r="Q105" s="60">
        <f>+P105*L105</f>
        <v>9563.4000000000015</v>
      </c>
      <c r="R105" s="55">
        <f>+O105+Q105</f>
        <v>42652.76400000001</v>
      </c>
    </row>
    <row r="106" spans="1:24" x14ac:dyDescent="0.5">
      <c r="A106" s="99"/>
      <c r="B106" s="61" t="s">
        <v>114</v>
      </c>
      <c r="G106" s="55">
        <f>+SUM([1]ปร.2หลังคา!$L$50:$L$52)</f>
        <v>63.750000000000007</v>
      </c>
      <c r="H106" s="61" t="s">
        <v>94</v>
      </c>
      <c r="I106" s="61">
        <v>7.01</v>
      </c>
      <c r="J106" s="61" t="s">
        <v>77</v>
      </c>
      <c r="K106" s="87">
        <v>1.05</v>
      </c>
      <c r="L106" s="55">
        <f>+G106*I106*K106</f>
        <v>469.23187500000006</v>
      </c>
      <c r="M106" s="14" t="s">
        <v>73</v>
      </c>
      <c r="N106" s="56">
        <f>+W106</f>
        <v>40.076530612244895</v>
      </c>
      <c r="O106" s="123">
        <f t="shared" si="5"/>
        <v>18805.185602678572</v>
      </c>
      <c r="P106" s="56">
        <f>+'[1]18.บัญชีค่าแรงงาน'!$D$147</f>
        <v>10</v>
      </c>
      <c r="Q106" s="60">
        <f t="shared" si="6"/>
        <v>4692.3187500000004</v>
      </c>
      <c r="R106" s="55">
        <f t="shared" si="7"/>
        <v>23497.504352678574</v>
      </c>
      <c r="T106" s="61">
        <v>1443</v>
      </c>
      <c r="U106" s="61">
        <v>38.5</v>
      </c>
      <c r="V106" s="61">
        <f>+T106/38.5</f>
        <v>37.480519480519483</v>
      </c>
      <c r="W106" s="61">
        <f>1571/39.2</f>
        <v>40.076530612244895</v>
      </c>
      <c r="X106" s="61" t="s">
        <v>115</v>
      </c>
    </row>
    <row r="107" spans="1:24" x14ac:dyDescent="0.5">
      <c r="A107" s="99"/>
      <c r="B107" s="61" t="s">
        <v>116</v>
      </c>
      <c r="G107" s="55">
        <f>+SUM([1]ปร.2หลังคา!$L$53:$L$57)</f>
        <v>28.56</v>
      </c>
      <c r="H107" s="61" t="s">
        <v>94</v>
      </c>
      <c r="I107" s="61">
        <v>21.3</v>
      </c>
      <c r="J107" s="61" t="s">
        <v>77</v>
      </c>
      <c r="K107" s="87">
        <v>2.0499999999999998</v>
      </c>
      <c r="L107" s="55">
        <f>+G107*I107*K107</f>
        <v>1247.0723999999998</v>
      </c>
      <c r="M107" s="14" t="s">
        <v>73</v>
      </c>
      <c r="N107" s="56">
        <v>39.590000000000003</v>
      </c>
      <c r="O107" s="123">
        <f>+N107*L107</f>
        <v>49371.596315999996</v>
      </c>
      <c r="P107" s="56">
        <f>+'[1]18.บัญชีค่าแรงงาน'!$D$147</f>
        <v>10</v>
      </c>
      <c r="Q107" s="60">
        <f>+P107*L107</f>
        <v>12470.723999999998</v>
      </c>
      <c r="R107" s="55">
        <f>+O107+Q107</f>
        <v>61842.320315999998</v>
      </c>
      <c r="T107" s="61">
        <v>5060</v>
      </c>
      <c r="U107" s="61" t="s">
        <v>117</v>
      </c>
    </row>
    <row r="108" spans="1:24" x14ac:dyDescent="0.5">
      <c r="A108" s="99"/>
      <c r="K108" s="87"/>
      <c r="L108" s="55"/>
      <c r="M108" s="14"/>
      <c r="N108" s="56"/>
      <c r="O108" s="123"/>
      <c r="P108" s="56"/>
      <c r="Q108" s="60"/>
      <c r="R108" s="55"/>
      <c r="U108" s="61">
        <f>+T107/127.8</f>
        <v>39.593114241001565</v>
      </c>
      <c r="V108" s="61" t="s">
        <v>115</v>
      </c>
    </row>
    <row r="109" spans="1:24" x14ac:dyDescent="0.5">
      <c r="A109" s="99"/>
      <c r="K109" s="87"/>
      <c r="L109" s="55"/>
      <c r="M109" s="14"/>
      <c r="N109" s="56"/>
      <c r="O109" s="124"/>
      <c r="P109" s="58"/>
      <c r="Q109" s="60"/>
      <c r="R109" s="55"/>
    </row>
    <row r="110" spans="1:24" ht="20.399999999999999" x14ac:dyDescent="0.55000000000000004">
      <c r="A110" s="181" t="str">
        <f>+"รวมราคา "&amp;A33&amp;" "&amp;B33</f>
        <v>รวมราคา 2 งานวิศวกรรมโครงสร้าง</v>
      </c>
      <c r="B110" s="182"/>
      <c r="C110" s="182"/>
      <c r="D110" s="182"/>
      <c r="E110" s="182"/>
      <c r="F110" s="182"/>
      <c r="G110" s="78"/>
      <c r="H110" s="78"/>
      <c r="I110" s="78"/>
      <c r="J110" s="78"/>
      <c r="K110" s="78"/>
      <c r="L110" s="16"/>
      <c r="M110" s="52"/>
      <c r="N110" s="128"/>
      <c r="O110" s="121"/>
      <c r="P110" s="53"/>
      <c r="Q110" s="54"/>
      <c r="R110" s="96">
        <f>SUM(R33:R109)</f>
        <v>4017797.9587743757</v>
      </c>
      <c r="S110" s="86"/>
    </row>
    <row r="111" spans="1:24" ht="20.399999999999999" x14ac:dyDescent="0.5">
      <c r="A111" s="41">
        <v>3</v>
      </c>
      <c r="B111" s="98" t="s">
        <v>41</v>
      </c>
      <c r="C111" s="42"/>
      <c r="D111" s="43"/>
      <c r="E111" s="44"/>
      <c r="F111" s="45"/>
      <c r="L111" s="14"/>
      <c r="M111" s="46"/>
      <c r="N111" s="127"/>
      <c r="O111" s="120"/>
      <c r="P111" s="39"/>
      <c r="Q111" s="40"/>
      <c r="R111" s="95"/>
      <c r="S111" s="85"/>
    </row>
    <row r="112" spans="1:24" x14ac:dyDescent="0.5">
      <c r="A112" s="99">
        <v>1</v>
      </c>
      <c r="B112" s="61" t="s">
        <v>118</v>
      </c>
      <c r="K112" s="87">
        <v>548</v>
      </c>
      <c r="L112" s="55">
        <f>ROUND(K112,0)</f>
        <v>548</v>
      </c>
      <c r="M112" s="14" t="s">
        <v>68</v>
      </c>
      <c r="N112" s="56">
        <v>640</v>
      </c>
      <c r="O112" s="123">
        <f t="shared" ref="O112:O118" si="8">+N112*L112</f>
        <v>350720</v>
      </c>
      <c r="P112" s="58">
        <v>70</v>
      </c>
      <c r="Q112" s="60">
        <f>+P112*L112</f>
        <v>38360</v>
      </c>
      <c r="R112" s="55">
        <f>+O112+Q112</f>
        <v>389080</v>
      </c>
    </row>
    <row r="113" spans="1:22" x14ac:dyDescent="0.5">
      <c r="A113" s="99"/>
      <c r="B113" s="61" t="s">
        <v>119</v>
      </c>
      <c r="K113" s="87"/>
      <c r="L113" s="55"/>
      <c r="M113" s="14"/>
      <c r="N113" s="56"/>
      <c r="O113" s="123"/>
      <c r="P113" s="58"/>
      <c r="Q113" s="60"/>
      <c r="R113" s="55"/>
    </row>
    <row r="114" spans="1:22" x14ac:dyDescent="0.5">
      <c r="A114" s="99">
        <v>2</v>
      </c>
      <c r="B114" s="61" t="s">
        <v>120</v>
      </c>
      <c r="D114" s="59"/>
      <c r="K114" s="87">
        <v>70</v>
      </c>
      <c r="L114" s="55">
        <f>ROUND(K114,0)</f>
        <v>70</v>
      </c>
      <c r="M114" s="14" t="s">
        <v>68</v>
      </c>
      <c r="N114" s="56">
        <v>750</v>
      </c>
      <c r="O114" s="123">
        <f t="shared" si="8"/>
        <v>52500</v>
      </c>
      <c r="P114" s="58">
        <v>70</v>
      </c>
      <c r="Q114" s="60">
        <f>+P114*L114</f>
        <v>4900</v>
      </c>
      <c r="R114" s="55">
        <f>+O114+Q114</f>
        <v>57400</v>
      </c>
    </row>
    <row r="115" spans="1:22" x14ac:dyDescent="0.5">
      <c r="A115" s="99"/>
      <c r="B115" s="61" t="s">
        <v>121</v>
      </c>
      <c r="D115" s="59"/>
      <c r="K115" s="87"/>
      <c r="L115" s="55"/>
      <c r="M115" s="14"/>
      <c r="N115" s="56"/>
      <c r="O115" s="123"/>
      <c r="P115" s="58"/>
      <c r="Q115" s="60"/>
      <c r="R115" s="55"/>
    </row>
    <row r="116" spans="1:22" x14ac:dyDescent="0.5">
      <c r="A116" s="99">
        <v>3</v>
      </c>
      <c r="B116" s="61" t="s">
        <v>122</v>
      </c>
      <c r="D116" s="59"/>
      <c r="K116" s="87">
        <v>82</v>
      </c>
      <c r="L116" s="55">
        <f>ROUND(K116,0)</f>
        <v>82</v>
      </c>
      <c r="M116" s="14" t="s">
        <v>123</v>
      </c>
      <c r="N116" s="56">
        <v>260</v>
      </c>
      <c r="O116" s="123">
        <f t="shared" si="8"/>
        <v>21320</v>
      </c>
      <c r="P116" s="58">
        <v>50</v>
      </c>
      <c r="Q116" s="60">
        <f>+P116*L116</f>
        <v>4100</v>
      </c>
      <c r="R116" s="55">
        <f>+O116+Q116</f>
        <v>25420</v>
      </c>
    </row>
    <row r="117" spans="1:22" x14ac:dyDescent="0.5">
      <c r="A117" s="99">
        <v>4</v>
      </c>
      <c r="B117" s="61" t="s">
        <v>124</v>
      </c>
      <c r="K117" s="87">
        <v>93</v>
      </c>
      <c r="L117" s="55">
        <f>ROUND(K117,0)</f>
        <v>93</v>
      </c>
      <c r="M117" s="14" t="s">
        <v>123</v>
      </c>
      <c r="N117" s="56">
        <v>1200</v>
      </c>
      <c r="O117" s="123">
        <f t="shared" si="8"/>
        <v>111600</v>
      </c>
      <c r="P117" s="58">
        <v>0</v>
      </c>
      <c r="Q117" s="60">
        <f>+P117*L117</f>
        <v>0</v>
      </c>
      <c r="R117" s="55">
        <f>+O117+Q117</f>
        <v>111600</v>
      </c>
    </row>
    <row r="118" spans="1:22" x14ac:dyDescent="0.5">
      <c r="A118" s="99">
        <v>5</v>
      </c>
      <c r="B118" s="61" t="s">
        <v>125</v>
      </c>
      <c r="K118" s="87">
        <v>50</v>
      </c>
      <c r="L118" s="55">
        <f>ROUND(K118,0)</f>
        <v>50</v>
      </c>
      <c r="M118" s="14" t="s">
        <v>68</v>
      </c>
      <c r="N118" s="56">
        <v>1400</v>
      </c>
      <c r="O118" s="123">
        <f t="shared" si="8"/>
        <v>70000</v>
      </c>
      <c r="P118" s="58">
        <v>70</v>
      </c>
      <c r="Q118" s="60">
        <f>+P118*L118</f>
        <v>3500</v>
      </c>
      <c r="R118" s="55">
        <f>+O118+Q118</f>
        <v>73500</v>
      </c>
    </row>
    <row r="119" spans="1:22" x14ac:dyDescent="0.5">
      <c r="A119" s="99"/>
      <c r="K119" s="87"/>
      <c r="L119" s="55"/>
      <c r="M119" s="14"/>
      <c r="N119" s="56"/>
      <c r="O119" s="124"/>
      <c r="P119" s="58"/>
      <c r="Q119" s="60"/>
      <c r="R119" s="55"/>
    </row>
    <row r="120" spans="1:22" x14ac:dyDescent="0.5">
      <c r="A120" s="99"/>
      <c r="K120" s="87"/>
      <c r="L120" s="55"/>
      <c r="M120" s="14"/>
      <c r="N120" s="56"/>
      <c r="O120" s="124"/>
      <c r="P120" s="58"/>
      <c r="Q120" s="60"/>
      <c r="R120" s="55"/>
    </row>
    <row r="121" spans="1:22" ht="20.399999999999999" x14ac:dyDescent="0.55000000000000004">
      <c r="A121" s="181" t="str">
        <f>+"รวมราคา "&amp;A111&amp;" "&amp;B111</f>
        <v>รวมราคา 3 งานหลังคา</v>
      </c>
      <c r="B121" s="182"/>
      <c r="C121" s="182"/>
      <c r="D121" s="182"/>
      <c r="E121" s="182"/>
      <c r="F121" s="182"/>
      <c r="G121" s="78"/>
      <c r="H121" s="78"/>
      <c r="I121" s="78"/>
      <c r="J121" s="78"/>
      <c r="K121" s="78"/>
      <c r="L121" s="16"/>
      <c r="M121" s="52"/>
      <c r="N121" s="128"/>
      <c r="O121" s="121"/>
      <c r="P121" s="53"/>
      <c r="Q121" s="54"/>
      <c r="R121" s="96">
        <f>SUM(R112:R120)</f>
        <v>657000</v>
      </c>
      <c r="S121" s="86"/>
      <c r="V121" s="61">
        <f>+R121*1.2994</f>
        <v>853705.8</v>
      </c>
    </row>
    <row r="122" spans="1:22" ht="20.399999999999999" x14ac:dyDescent="0.5">
      <c r="A122" s="41">
        <v>4</v>
      </c>
      <c r="B122" s="98" t="s">
        <v>42</v>
      </c>
      <c r="C122" s="42"/>
      <c r="D122" s="43"/>
      <c r="E122" s="44"/>
      <c r="F122" s="45"/>
      <c r="K122" s="87"/>
      <c r="L122" s="14"/>
      <c r="M122" s="46"/>
      <c r="N122" s="127"/>
      <c r="O122" s="120"/>
      <c r="P122" s="39"/>
      <c r="Q122" s="40"/>
      <c r="R122" s="95"/>
      <c r="S122" s="85"/>
    </row>
    <row r="123" spans="1:22" ht="20.399999999999999" x14ac:dyDescent="0.5">
      <c r="A123" s="99">
        <v>1</v>
      </c>
      <c r="B123" s="61" t="s">
        <v>126</v>
      </c>
      <c r="C123" s="42"/>
      <c r="D123" s="43"/>
      <c r="E123" s="44"/>
      <c r="K123" s="87">
        <f>+K112</f>
        <v>548</v>
      </c>
      <c r="L123" s="55">
        <f>ROUND(K123,0)</f>
        <v>548</v>
      </c>
      <c r="M123" s="14" t="s">
        <v>68</v>
      </c>
      <c r="N123" s="56">
        <v>359</v>
      </c>
      <c r="O123" s="123">
        <f>+N123*L123</f>
        <v>196732</v>
      </c>
      <c r="P123" s="58">
        <v>89</v>
      </c>
      <c r="Q123" s="60">
        <f>+P123*L123</f>
        <v>48772</v>
      </c>
      <c r="R123" s="55">
        <f>+O123+Q123</f>
        <v>245504</v>
      </c>
      <c r="S123" s="85"/>
    </row>
    <row r="124" spans="1:22" x14ac:dyDescent="0.5">
      <c r="A124" s="99"/>
      <c r="D124" s="59"/>
      <c r="K124" s="87"/>
      <c r="L124" s="55"/>
      <c r="M124" s="14"/>
      <c r="N124" s="56"/>
      <c r="O124" s="124"/>
      <c r="P124" s="58"/>
      <c r="Q124" s="60"/>
      <c r="R124" s="55"/>
    </row>
    <row r="125" spans="1:22" ht="20.399999999999999" x14ac:dyDescent="0.5">
      <c r="A125" s="178" t="str">
        <f>+"รวมราคา "&amp;A122&amp;" "&amp;B122</f>
        <v>รวมราคา 4 งานฝ้าเพดาน</v>
      </c>
      <c r="B125" s="179"/>
      <c r="C125" s="179"/>
      <c r="D125" s="179"/>
      <c r="E125" s="179"/>
      <c r="F125" s="179"/>
      <c r="G125" s="78"/>
      <c r="H125" s="78"/>
      <c r="I125" s="78"/>
      <c r="J125" s="78"/>
      <c r="K125" s="78"/>
      <c r="L125" s="16"/>
      <c r="M125" s="52"/>
      <c r="N125" s="128"/>
      <c r="O125" s="121"/>
      <c r="P125" s="53"/>
      <c r="Q125" s="54"/>
      <c r="R125" s="96">
        <f>SUM(R123:R124)</f>
        <v>245504</v>
      </c>
      <c r="S125" s="86"/>
    </row>
    <row r="126" spans="1:22" ht="20.399999999999999" x14ac:dyDescent="0.5">
      <c r="A126" s="41">
        <v>5</v>
      </c>
      <c r="B126" s="98" t="s">
        <v>43</v>
      </c>
      <c r="C126" s="42"/>
      <c r="D126" s="43"/>
      <c r="E126" s="44"/>
      <c r="F126" s="45"/>
      <c r="L126" s="14"/>
      <c r="M126" s="46"/>
      <c r="N126" s="127"/>
      <c r="O126" s="120"/>
      <c r="P126" s="39"/>
      <c r="Q126" s="40"/>
      <c r="R126" s="95"/>
      <c r="S126" s="85"/>
    </row>
    <row r="127" spans="1:22" x14ac:dyDescent="0.5">
      <c r="A127" s="99">
        <v>1</v>
      </c>
      <c r="B127" s="61" t="s">
        <v>127</v>
      </c>
      <c r="D127" s="59"/>
      <c r="K127" s="87">
        <v>532</v>
      </c>
      <c r="L127" s="55">
        <f>ROUND(K127,0)</f>
        <v>532</v>
      </c>
      <c r="M127" s="14" t="s">
        <v>68</v>
      </c>
      <c r="N127" s="56">
        <f>ROUND(750-2.4123,3)</f>
        <v>747.58799999999997</v>
      </c>
      <c r="O127" s="123">
        <f>+N127*L127</f>
        <v>397716.81599999999</v>
      </c>
      <c r="P127" s="58">
        <v>183</v>
      </c>
      <c r="Q127" s="60">
        <f>+P127*L127</f>
        <v>97356</v>
      </c>
      <c r="R127" s="55">
        <f>+O127+Q127</f>
        <v>495072.81599999999</v>
      </c>
      <c r="T127" s="61">
        <v>750</v>
      </c>
      <c r="U127" s="61">
        <f>+'[1]1_ใบสรุปประเภทงานอาคาร(ปร.5)'!K17</f>
        <v>0</v>
      </c>
    </row>
    <row r="128" spans="1:22" x14ac:dyDescent="0.5">
      <c r="A128" s="99">
        <f>+A127+1</f>
        <v>2</v>
      </c>
      <c r="B128" s="61" t="s">
        <v>128</v>
      </c>
      <c r="D128" s="59"/>
      <c r="K128" s="87">
        <v>128</v>
      </c>
      <c r="L128" s="55">
        <f>ROUND(K128,0)</f>
        <v>128</v>
      </c>
      <c r="M128" s="14" t="s">
        <v>68</v>
      </c>
      <c r="N128" s="56">
        <v>451</v>
      </c>
      <c r="O128" s="123">
        <f>+N128*L128</f>
        <v>57728</v>
      </c>
      <c r="P128" s="58">
        <v>99</v>
      </c>
      <c r="Q128" s="60">
        <f>+P128*L128</f>
        <v>12672</v>
      </c>
      <c r="R128" s="55">
        <f>+O128+Q128</f>
        <v>70400</v>
      </c>
      <c r="T128" s="61">
        <v>556</v>
      </c>
      <c r="U128" s="61">
        <v>1283.3699999999999</v>
      </c>
    </row>
    <row r="129" spans="1:21" x14ac:dyDescent="0.5">
      <c r="A129" s="99"/>
      <c r="D129" s="59"/>
      <c r="L129" s="14"/>
      <c r="M129" s="14"/>
      <c r="N129" s="56"/>
      <c r="O129" s="124"/>
      <c r="P129" s="58"/>
      <c r="Q129" s="60"/>
      <c r="R129" s="55"/>
      <c r="U129" s="61">
        <f>+U128/L127</f>
        <v>2.4123496240601501</v>
      </c>
    </row>
    <row r="130" spans="1:21" ht="20.399999999999999" x14ac:dyDescent="0.5">
      <c r="A130" s="99"/>
      <c r="L130" s="14"/>
      <c r="M130" s="14"/>
      <c r="N130" s="14"/>
      <c r="Q130" s="82"/>
      <c r="R130" s="95"/>
      <c r="S130" s="85"/>
    </row>
    <row r="131" spans="1:21" ht="20.399999999999999" x14ac:dyDescent="0.55000000000000004">
      <c r="A131" s="181" t="str">
        <f>+"รวมราคา "&amp;A126&amp;" "&amp;B126</f>
        <v>รวมราคา 5 งานพื้นและงานผิวพื้น</v>
      </c>
      <c r="B131" s="182"/>
      <c r="C131" s="182"/>
      <c r="D131" s="182"/>
      <c r="E131" s="182"/>
      <c r="F131" s="182"/>
      <c r="G131" s="78"/>
      <c r="H131" s="78"/>
      <c r="I131" s="78"/>
      <c r="J131" s="78"/>
      <c r="K131" s="78"/>
      <c r="L131" s="16"/>
      <c r="M131" s="52"/>
      <c r="N131" s="128"/>
      <c r="O131" s="121"/>
      <c r="P131" s="53"/>
      <c r="Q131" s="54"/>
      <c r="R131" s="96">
        <f>SUM(R127:R130)</f>
        <v>565472.81599999999</v>
      </c>
      <c r="S131" s="86"/>
    </row>
    <row r="132" spans="1:21" ht="20.399999999999999" x14ac:dyDescent="0.5">
      <c r="A132" s="41">
        <v>6</v>
      </c>
      <c r="B132" s="98" t="s">
        <v>44</v>
      </c>
      <c r="C132" s="42"/>
      <c r="D132" s="43"/>
      <c r="E132" s="44"/>
      <c r="F132" s="45"/>
      <c r="L132" s="14"/>
      <c r="M132" s="46"/>
      <c r="N132" s="127"/>
      <c r="O132" s="120"/>
      <c r="P132" s="39"/>
      <c r="Q132" s="40"/>
      <c r="R132" s="95"/>
      <c r="S132" s="85"/>
    </row>
    <row r="133" spans="1:21" x14ac:dyDescent="0.5">
      <c r="A133" s="99">
        <v>6.1</v>
      </c>
      <c r="B133" s="61" t="s">
        <v>129</v>
      </c>
      <c r="D133" s="59"/>
      <c r="K133" s="87"/>
      <c r="L133" s="55"/>
      <c r="M133" s="14"/>
      <c r="N133" s="56"/>
      <c r="O133" s="123"/>
      <c r="P133" s="58"/>
      <c r="Q133" s="60"/>
      <c r="R133" s="55"/>
    </row>
    <row r="134" spans="1:21" x14ac:dyDescent="0.5">
      <c r="A134" s="99">
        <v>1</v>
      </c>
      <c r="B134" s="61" t="s">
        <v>130</v>
      </c>
      <c r="D134" s="59"/>
      <c r="K134" s="87"/>
      <c r="L134" s="55">
        <v>1</v>
      </c>
      <c r="M134" s="14" t="s">
        <v>131</v>
      </c>
      <c r="N134" s="56">
        <v>13100</v>
      </c>
      <c r="O134" s="123">
        <f>+N134*L134</f>
        <v>13100</v>
      </c>
      <c r="P134" s="58">
        <v>1200</v>
      </c>
      <c r="Q134" s="60">
        <f>+P134*L134</f>
        <v>1200</v>
      </c>
      <c r="R134" s="55">
        <f>+O134+Q134</f>
        <v>14300</v>
      </c>
    </row>
    <row r="135" spans="1:21" x14ac:dyDescent="0.5">
      <c r="A135" s="99">
        <v>2</v>
      </c>
      <c r="B135" s="61" t="s">
        <v>132</v>
      </c>
      <c r="D135" s="59"/>
      <c r="K135" s="87"/>
      <c r="L135" s="55">
        <v>1</v>
      </c>
      <c r="M135" s="14" t="s">
        <v>131</v>
      </c>
      <c r="N135" s="56">
        <v>4900</v>
      </c>
      <c r="O135" s="123">
        <f>+N135*L135</f>
        <v>4900</v>
      </c>
      <c r="P135" s="58">
        <v>0</v>
      </c>
      <c r="Q135" s="60">
        <f>+P135*L135</f>
        <v>0</v>
      </c>
      <c r="R135" s="55">
        <f>+O135+Q135</f>
        <v>4900</v>
      </c>
    </row>
    <row r="136" spans="1:21" x14ac:dyDescent="0.5">
      <c r="A136" s="99">
        <v>3</v>
      </c>
      <c r="B136" s="61" t="s">
        <v>133</v>
      </c>
      <c r="D136" s="59"/>
      <c r="K136" s="87"/>
      <c r="L136" s="55">
        <v>1</v>
      </c>
      <c r="M136" s="14" t="s">
        <v>131</v>
      </c>
      <c r="N136" s="56">
        <v>2640</v>
      </c>
      <c r="O136" s="123">
        <f>+N136*L136</f>
        <v>2640</v>
      </c>
      <c r="P136" s="58">
        <v>0</v>
      </c>
      <c r="Q136" s="60">
        <f>+P136*L136</f>
        <v>0</v>
      </c>
      <c r="R136" s="55">
        <f>+O136+Q136</f>
        <v>2640</v>
      </c>
    </row>
    <row r="137" spans="1:21" x14ac:dyDescent="0.5">
      <c r="A137" s="99">
        <v>4</v>
      </c>
      <c r="B137" s="61" t="s">
        <v>134</v>
      </c>
      <c r="D137" s="59"/>
      <c r="K137" s="87"/>
      <c r="L137" s="55">
        <v>2</v>
      </c>
      <c r="M137" s="14" t="s">
        <v>131</v>
      </c>
      <c r="N137" s="56">
        <v>259</v>
      </c>
      <c r="O137" s="123">
        <f>+N137*L137</f>
        <v>518</v>
      </c>
      <c r="P137" s="58">
        <v>0</v>
      </c>
      <c r="Q137" s="60">
        <f>+P137*L137</f>
        <v>0</v>
      </c>
      <c r="R137" s="55">
        <f>+O137+Q137</f>
        <v>518</v>
      </c>
    </row>
    <row r="138" spans="1:21" x14ac:dyDescent="0.5">
      <c r="A138" s="99">
        <v>5</v>
      </c>
      <c r="B138" s="61" t="s">
        <v>135</v>
      </c>
      <c r="D138" s="59"/>
      <c r="K138" s="87"/>
      <c r="L138" s="55">
        <v>9</v>
      </c>
      <c r="M138" s="14" t="s">
        <v>131</v>
      </c>
      <c r="N138" s="56">
        <v>259</v>
      </c>
      <c r="O138" s="123">
        <f>+N138*L138</f>
        <v>2331</v>
      </c>
      <c r="P138" s="58">
        <v>0</v>
      </c>
      <c r="Q138" s="60">
        <f>+P138*L138</f>
        <v>0</v>
      </c>
      <c r="R138" s="55">
        <f>+O138+Q138</f>
        <v>2331</v>
      </c>
    </row>
    <row r="139" spans="1:21" x14ac:dyDescent="0.5">
      <c r="A139" s="99">
        <v>6.2</v>
      </c>
      <c r="B139" s="61" t="s">
        <v>136</v>
      </c>
      <c r="D139" s="59"/>
      <c r="K139" s="87"/>
      <c r="L139" s="55"/>
      <c r="M139" s="14"/>
      <c r="N139" s="56"/>
      <c r="O139" s="123"/>
      <c r="P139" s="58"/>
      <c r="Q139" s="60"/>
      <c r="R139" s="55"/>
    </row>
    <row r="140" spans="1:21" x14ac:dyDescent="0.5">
      <c r="A140" s="99">
        <v>1</v>
      </c>
      <c r="B140" s="61" t="s">
        <v>137</v>
      </c>
      <c r="D140" s="59"/>
      <c r="K140" s="87"/>
      <c r="L140" s="55">
        <v>69</v>
      </c>
      <c r="M140" s="14" t="s">
        <v>138</v>
      </c>
      <c r="N140" s="56">
        <v>118</v>
      </c>
      <c r="O140" s="123">
        <f t="shared" ref="O140:O147" si="9">+N140*L140</f>
        <v>8142</v>
      </c>
      <c r="P140" s="58">
        <v>32</v>
      </c>
      <c r="Q140" s="60">
        <f t="shared" ref="Q140:Q147" si="10">+P140*L140</f>
        <v>2208</v>
      </c>
      <c r="R140" s="55">
        <f t="shared" ref="R140:R147" si="11">+O140+Q140</f>
        <v>10350</v>
      </c>
    </row>
    <row r="141" spans="1:21" x14ac:dyDescent="0.5">
      <c r="A141" s="99">
        <v>2</v>
      </c>
      <c r="B141" s="61" t="s">
        <v>139</v>
      </c>
      <c r="D141" s="59"/>
      <c r="K141" s="87"/>
      <c r="L141" s="55">
        <v>478</v>
      </c>
      <c r="M141" s="14" t="s">
        <v>138</v>
      </c>
      <c r="N141" s="56">
        <v>31</v>
      </c>
      <c r="O141" s="123">
        <f t="shared" si="9"/>
        <v>14818</v>
      </c>
      <c r="P141" s="58">
        <v>22</v>
      </c>
      <c r="Q141" s="60">
        <f t="shared" si="10"/>
        <v>10516</v>
      </c>
      <c r="R141" s="55">
        <f t="shared" si="11"/>
        <v>25334</v>
      </c>
    </row>
    <row r="142" spans="1:21" x14ac:dyDescent="0.5">
      <c r="A142" s="99">
        <v>3</v>
      </c>
      <c r="B142" s="61" t="s">
        <v>140</v>
      </c>
      <c r="D142" s="59"/>
      <c r="K142" s="87"/>
      <c r="L142" s="55">
        <v>1</v>
      </c>
      <c r="M142" s="14" t="s">
        <v>141</v>
      </c>
      <c r="N142" s="14">
        <f>FLOOR(20%*SUM(O140:O141),1)</f>
        <v>4592</v>
      </c>
      <c r="O142" s="123">
        <f t="shared" si="9"/>
        <v>4592</v>
      </c>
      <c r="P142" s="61">
        <f>FLOOR(30%*SUM(N142),1)</f>
        <v>1377</v>
      </c>
      <c r="Q142" s="60">
        <f t="shared" si="10"/>
        <v>1377</v>
      </c>
      <c r="R142" s="55">
        <f t="shared" si="11"/>
        <v>5969</v>
      </c>
    </row>
    <row r="143" spans="1:21" x14ac:dyDescent="0.5">
      <c r="A143" s="99">
        <v>6.3</v>
      </c>
      <c r="B143" s="61" t="s">
        <v>142</v>
      </c>
      <c r="D143" s="59"/>
      <c r="K143" s="87"/>
      <c r="L143" s="55"/>
      <c r="M143" s="14"/>
      <c r="N143" s="56"/>
      <c r="O143" s="123">
        <f t="shared" si="9"/>
        <v>0</v>
      </c>
      <c r="P143" s="58"/>
      <c r="Q143" s="60">
        <f t="shared" si="10"/>
        <v>0</v>
      </c>
      <c r="R143" s="55">
        <f t="shared" si="11"/>
        <v>0</v>
      </c>
    </row>
    <row r="144" spans="1:21" x14ac:dyDescent="0.5">
      <c r="A144" s="99">
        <v>1</v>
      </c>
      <c r="B144" s="61" t="s">
        <v>143</v>
      </c>
      <c r="D144" s="59"/>
      <c r="K144" s="87"/>
      <c r="L144" s="55">
        <v>276</v>
      </c>
      <c r="M144" s="14" t="s">
        <v>138</v>
      </c>
      <c r="N144" s="56">
        <v>49</v>
      </c>
      <c r="O144" s="123">
        <f t="shared" si="9"/>
        <v>13524</v>
      </c>
      <c r="P144" s="58">
        <v>16</v>
      </c>
      <c r="Q144" s="60">
        <f t="shared" si="10"/>
        <v>4416</v>
      </c>
      <c r="R144" s="55">
        <f t="shared" si="11"/>
        <v>17940</v>
      </c>
      <c r="T144" s="61">
        <f>4*60</f>
        <v>240</v>
      </c>
      <c r="U144" s="61">
        <f>240+57</f>
        <v>297</v>
      </c>
    </row>
    <row r="145" spans="1:18" x14ac:dyDescent="0.5">
      <c r="A145" s="99">
        <v>2</v>
      </c>
      <c r="B145" s="61" t="s">
        <v>144</v>
      </c>
      <c r="D145" s="59"/>
      <c r="K145" s="87"/>
      <c r="L145" s="55">
        <f>159+69</f>
        <v>228</v>
      </c>
      <c r="M145" s="14" t="s">
        <v>138</v>
      </c>
      <c r="N145" s="56">
        <v>13</v>
      </c>
      <c r="O145" s="123">
        <f t="shared" si="9"/>
        <v>2964</v>
      </c>
      <c r="P145" s="58">
        <v>10</v>
      </c>
      <c r="Q145" s="60">
        <f t="shared" si="10"/>
        <v>2280</v>
      </c>
      <c r="R145" s="55">
        <f t="shared" si="11"/>
        <v>5244</v>
      </c>
    </row>
    <row r="146" spans="1:18" x14ac:dyDescent="0.5">
      <c r="A146" s="99">
        <v>3</v>
      </c>
      <c r="B146" s="61" t="s">
        <v>145</v>
      </c>
      <c r="D146" s="59"/>
      <c r="K146" s="87"/>
      <c r="L146" s="55">
        <v>1627</v>
      </c>
      <c r="M146" s="14" t="s">
        <v>138</v>
      </c>
      <c r="N146" s="56">
        <v>9</v>
      </c>
      <c r="O146" s="123">
        <f t="shared" si="9"/>
        <v>14643</v>
      </c>
      <c r="P146" s="58">
        <v>7</v>
      </c>
      <c r="Q146" s="60">
        <f t="shared" si="10"/>
        <v>11389</v>
      </c>
      <c r="R146" s="55">
        <f t="shared" si="11"/>
        <v>26032</v>
      </c>
    </row>
    <row r="147" spans="1:18" x14ac:dyDescent="0.5">
      <c r="A147" s="99">
        <v>4</v>
      </c>
      <c r="B147" s="61" t="s">
        <v>146</v>
      </c>
      <c r="D147" s="59"/>
      <c r="K147" s="87"/>
      <c r="L147" s="55">
        <v>1</v>
      </c>
      <c r="M147" s="14" t="s">
        <v>141</v>
      </c>
      <c r="N147" s="14">
        <f>FLOOR(10%*SUM(O144:O146),1)</f>
        <v>3113</v>
      </c>
      <c r="O147" s="123">
        <f t="shared" si="9"/>
        <v>3113</v>
      </c>
      <c r="P147" s="61">
        <f>FLOOR(30%*SUM(N147),1)</f>
        <v>933</v>
      </c>
      <c r="Q147" s="60">
        <f t="shared" si="10"/>
        <v>933</v>
      </c>
      <c r="R147" s="55">
        <f t="shared" si="11"/>
        <v>4046</v>
      </c>
    </row>
    <row r="148" spans="1:18" x14ac:dyDescent="0.5">
      <c r="A148" s="99">
        <v>6.4</v>
      </c>
      <c r="B148" s="61" t="s">
        <v>147</v>
      </c>
      <c r="D148" s="59"/>
      <c r="K148" s="87"/>
      <c r="L148" s="55"/>
      <c r="M148" s="14"/>
      <c r="N148" s="56"/>
      <c r="O148" s="123"/>
      <c r="P148" s="58"/>
      <c r="Q148" s="60"/>
      <c r="R148" s="55"/>
    </row>
    <row r="149" spans="1:18" x14ac:dyDescent="0.5">
      <c r="A149" s="99">
        <v>1</v>
      </c>
      <c r="B149" s="61" t="s">
        <v>148</v>
      </c>
      <c r="D149" s="59"/>
      <c r="K149" s="87"/>
      <c r="L149" s="55">
        <v>6</v>
      </c>
      <c r="M149" s="14" t="s">
        <v>131</v>
      </c>
      <c r="N149" s="56">
        <v>2300</v>
      </c>
      <c r="O149" s="123">
        <f>+N149*L149</f>
        <v>13800</v>
      </c>
      <c r="P149" s="58">
        <v>200</v>
      </c>
      <c r="Q149" s="60">
        <f>+P149*L149</f>
        <v>1200</v>
      </c>
      <c r="R149" s="55">
        <f>+O149+Q149</f>
        <v>15000</v>
      </c>
    </row>
    <row r="150" spans="1:18" x14ac:dyDescent="0.5">
      <c r="A150" s="99"/>
      <c r="B150" s="61" t="s">
        <v>149</v>
      </c>
      <c r="D150" s="59"/>
      <c r="K150" s="87"/>
      <c r="L150" s="55"/>
      <c r="M150" s="14"/>
      <c r="N150" s="56"/>
      <c r="O150" s="123"/>
      <c r="P150" s="58"/>
      <c r="Q150" s="60"/>
      <c r="R150" s="55"/>
    </row>
    <row r="151" spans="1:18" x14ac:dyDescent="0.5">
      <c r="A151" s="99"/>
      <c r="D151" s="59"/>
      <c r="K151" s="87"/>
      <c r="L151" s="55"/>
      <c r="M151" s="14"/>
      <c r="N151" s="56"/>
      <c r="O151" s="123"/>
      <c r="P151" s="58"/>
      <c r="Q151" s="60"/>
      <c r="R151" s="55"/>
    </row>
    <row r="152" spans="1:18" x14ac:dyDescent="0.5">
      <c r="A152" s="99"/>
      <c r="L152" s="14"/>
      <c r="M152" s="14"/>
      <c r="N152" s="14"/>
      <c r="Q152" s="82"/>
      <c r="R152" s="95"/>
    </row>
    <row r="153" spans="1:18" x14ac:dyDescent="0.5">
      <c r="A153" s="99">
        <v>2</v>
      </c>
      <c r="B153" s="61" t="s">
        <v>150</v>
      </c>
      <c r="D153" s="59"/>
      <c r="K153" s="87"/>
      <c r="L153" s="55">
        <v>10</v>
      </c>
      <c r="M153" s="14" t="s">
        <v>131</v>
      </c>
      <c r="N153" s="56">
        <v>1500</v>
      </c>
      <c r="O153" s="123">
        <f>+N153*L153</f>
        <v>15000</v>
      </c>
      <c r="P153" s="58">
        <v>115</v>
      </c>
      <c r="Q153" s="60">
        <f>+P153*L153</f>
        <v>1150</v>
      </c>
      <c r="R153" s="55">
        <f>+O153+Q153</f>
        <v>16150</v>
      </c>
    </row>
    <row r="154" spans="1:18" x14ac:dyDescent="0.5">
      <c r="A154" s="99"/>
      <c r="B154" s="61" t="s">
        <v>151</v>
      </c>
      <c r="D154" s="59"/>
      <c r="K154" s="87"/>
      <c r="L154" s="55"/>
      <c r="M154" s="14"/>
      <c r="N154" s="56"/>
      <c r="O154" s="123"/>
      <c r="P154" s="58"/>
      <c r="Q154" s="60"/>
      <c r="R154" s="55"/>
    </row>
    <row r="155" spans="1:18" x14ac:dyDescent="0.5">
      <c r="A155" s="99"/>
      <c r="B155" s="61" t="s">
        <v>152</v>
      </c>
      <c r="D155" s="59"/>
      <c r="K155" s="87"/>
      <c r="L155" s="55"/>
      <c r="M155" s="14"/>
      <c r="N155" s="56"/>
      <c r="O155" s="123"/>
      <c r="P155" s="58"/>
      <c r="Q155" s="60"/>
      <c r="R155" s="55"/>
    </row>
    <row r="156" spans="1:18" x14ac:dyDescent="0.5">
      <c r="A156" s="99">
        <v>3</v>
      </c>
      <c r="B156" s="61" t="s">
        <v>153</v>
      </c>
      <c r="D156" s="59"/>
      <c r="K156" s="87"/>
      <c r="L156" s="55">
        <v>12</v>
      </c>
      <c r="M156" s="14" t="s">
        <v>131</v>
      </c>
      <c r="N156" s="56">
        <v>7500</v>
      </c>
      <c r="O156" s="123">
        <f>+N156*L156</f>
        <v>90000</v>
      </c>
      <c r="P156" s="58">
        <v>250</v>
      </c>
      <c r="Q156" s="60">
        <f>+P156*L156</f>
        <v>3000</v>
      </c>
      <c r="R156" s="55">
        <f>+O156+Q156</f>
        <v>93000</v>
      </c>
    </row>
    <row r="157" spans="1:18" x14ac:dyDescent="0.5">
      <c r="A157" s="99"/>
      <c r="B157" s="61" t="s">
        <v>154</v>
      </c>
      <c r="D157" s="59"/>
      <c r="K157" s="87"/>
      <c r="L157" s="55"/>
      <c r="M157" s="14"/>
      <c r="N157" s="56"/>
      <c r="O157" s="123"/>
      <c r="P157" s="58"/>
      <c r="Q157" s="60"/>
      <c r="R157" s="55"/>
    </row>
    <row r="158" spans="1:18" x14ac:dyDescent="0.5">
      <c r="A158" s="99"/>
      <c r="B158" s="61" t="s">
        <v>155</v>
      </c>
      <c r="D158" s="59"/>
      <c r="K158" s="87"/>
      <c r="L158" s="55"/>
      <c r="M158" s="14"/>
      <c r="N158" s="56"/>
      <c r="O158" s="123"/>
      <c r="P158" s="58"/>
      <c r="Q158" s="60"/>
      <c r="R158" s="55"/>
    </row>
    <row r="159" spans="1:18" x14ac:dyDescent="0.5">
      <c r="A159" s="99">
        <v>4</v>
      </c>
      <c r="B159" s="61" t="s">
        <v>156</v>
      </c>
      <c r="D159" s="59"/>
      <c r="K159" s="87"/>
      <c r="L159" s="55">
        <v>2</v>
      </c>
      <c r="M159" s="14" t="s">
        <v>131</v>
      </c>
      <c r="N159" s="56">
        <v>9500</v>
      </c>
      <c r="O159" s="123">
        <f>+N159*L159</f>
        <v>19000</v>
      </c>
      <c r="P159" s="58">
        <v>250</v>
      </c>
      <c r="Q159" s="60">
        <f>+P159*L159</f>
        <v>500</v>
      </c>
      <c r="R159" s="55">
        <f>+O159+Q159</f>
        <v>19500</v>
      </c>
    </row>
    <row r="160" spans="1:18" x14ac:dyDescent="0.5">
      <c r="A160" s="99"/>
      <c r="B160" s="61" t="s">
        <v>157</v>
      </c>
      <c r="D160" s="59"/>
      <c r="K160" s="87"/>
      <c r="L160" s="55"/>
      <c r="M160" s="14"/>
      <c r="N160" s="56"/>
      <c r="O160" s="123"/>
      <c r="P160" s="58"/>
      <c r="Q160" s="60"/>
      <c r="R160" s="55"/>
    </row>
    <row r="161" spans="1:19" x14ac:dyDescent="0.5">
      <c r="A161" s="99"/>
      <c r="B161" s="61" t="s">
        <v>158</v>
      </c>
      <c r="D161" s="59"/>
      <c r="K161" s="87"/>
      <c r="L161" s="55"/>
      <c r="M161" s="14"/>
      <c r="N161" s="56"/>
      <c r="O161" s="123"/>
      <c r="P161" s="58"/>
      <c r="Q161" s="60"/>
      <c r="R161" s="55"/>
    </row>
    <row r="162" spans="1:19" x14ac:dyDescent="0.5">
      <c r="A162" s="99">
        <v>5</v>
      </c>
      <c r="B162" s="61" t="s">
        <v>159</v>
      </c>
      <c r="D162" s="59"/>
      <c r="K162" s="87"/>
      <c r="L162" s="55">
        <v>3</v>
      </c>
      <c r="M162" s="14" t="s">
        <v>131</v>
      </c>
      <c r="N162" s="56">
        <v>3950</v>
      </c>
      <c r="O162" s="123">
        <f>+N162*L162</f>
        <v>11850</v>
      </c>
      <c r="P162" s="58">
        <f>+'[1]18.บัญชีค่าแรงงาน'!$D$1543</f>
        <v>650</v>
      </c>
      <c r="Q162" s="60">
        <f>+P162*L162</f>
        <v>1950</v>
      </c>
      <c r="R162" s="55">
        <f>+O162+Q162</f>
        <v>13800</v>
      </c>
    </row>
    <row r="163" spans="1:19" x14ac:dyDescent="0.5">
      <c r="A163" s="99">
        <v>6.5</v>
      </c>
      <c r="B163" s="61" t="s">
        <v>160</v>
      </c>
      <c r="D163" s="59"/>
      <c r="K163" s="87"/>
      <c r="L163" s="55"/>
      <c r="M163" s="14"/>
      <c r="N163" s="56"/>
      <c r="O163" s="123"/>
      <c r="P163" s="58"/>
      <c r="Q163" s="60"/>
      <c r="R163" s="55"/>
    </row>
    <row r="164" spans="1:19" x14ac:dyDescent="0.5">
      <c r="A164" s="99">
        <v>1</v>
      </c>
      <c r="B164" s="61" t="s">
        <v>161</v>
      </c>
      <c r="D164" s="59"/>
      <c r="K164" s="87"/>
      <c r="L164" s="55">
        <v>2</v>
      </c>
      <c r="M164" s="14" t="s">
        <v>131</v>
      </c>
      <c r="N164" s="56">
        <f>60*0+135</f>
        <v>135</v>
      </c>
      <c r="O164" s="123">
        <f>+N164*L164</f>
        <v>270</v>
      </c>
      <c r="P164" s="58">
        <v>85</v>
      </c>
      <c r="Q164" s="60">
        <f>+P164*L164</f>
        <v>170</v>
      </c>
      <c r="R164" s="55">
        <f>+O164+Q164</f>
        <v>440</v>
      </c>
    </row>
    <row r="165" spans="1:19" x14ac:dyDescent="0.5">
      <c r="A165" s="99"/>
      <c r="B165" s="61" t="s">
        <v>162</v>
      </c>
      <c r="D165" s="59"/>
      <c r="K165" s="87"/>
      <c r="L165" s="55"/>
      <c r="M165" s="14"/>
      <c r="N165" s="56"/>
      <c r="O165" s="123"/>
      <c r="P165" s="58"/>
      <c r="Q165" s="60"/>
      <c r="R165" s="55"/>
    </row>
    <row r="166" spans="1:19" x14ac:dyDescent="0.5">
      <c r="A166" s="99">
        <v>2</v>
      </c>
      <c r="B166" s="61" t="s">
        <v>163</v>
      </c>
      <c r="D166" s="59"/>
      <c r="K166" s="87"/>
      <c r="L166" s="55">
        <v>6</v>
      </c>
      <c r="M166" s="14" t="s">
        <v>131</v>
      </c>
      <c r="N166" s="56">
        <v>112</v>
      </c>
      <c r="O166" s="123">
        <f>+N166*L166</f>
        <v>672</v>
      </c>
      <c r="P166" s="58">
        <v>90</v>
      </c>
      <c r="Q166" s="60">
        <f>+P166*L166</f>
        <v>540</v>
      </c>
      <c r="R166" s="55">
        <f>+O166+Q166</f>
        <v>1212</v>
      </c>
    </row>
    <row r="167" spans="1:19" x14ac:dyDescent="0.5">
      <c r="A167" s="99"/>
      <c r="B167" s="61" t="s">
        <v>164</v>
      </c>
      <c r="D167" s="59"/>
      <c r="K167" s="87"/>
      <c r="L167" s="55"/>
      <c r="M167" s="14"/>
      <c r="N167" s="56"/>
      <c r="O167" s="123"/>
      <c r="P167" s="58"/>
      <c r="Q167" s="60"/>
      <c r="R167" s="55"/>
    </row>
    <row r="168" spans="1:19" x14ac:dyDescent="0.5">
      <c r="A168" s="99">
        <v>3</v>
      </c>
      <c r="B168" s="61" t="s">
        <v>165</v>
      </c>
      <c r="D168" s="59"/>
      <c r="K168" s="87"/>
      <c r="L168" s="55">
        <v>6</v>
      </c>
      <c r="M168" s="14" t="s">
        <v>131</v>
      </c>
      <c r="N168" s="56">
        <v>184</v>
      </c>
      <c r="O168" s="123">
        <f>+N168*L168</f>
        <v>1104</v>
      </c>
      <c r="P168" s="58">
        <v>90</v>
      </c>
      <c r="Q168" s="60">
        <f>+P168*L168</f>
        <v>540</v>
      </c>
      <c r="R168" s="55">
        <f>+O168+Q168</f>
        <v>1644</v>
      </c>
    </row>
    <row r="169" spans="1:19" x14ac:dyDescent="0.5">
      <c r="A169" s="99"/>
      <c r="B169" s="61" t="s">
        <v>164</v>
      </c>
      <c r="D169" s="59"/>
      <c r="K169" s="87"/>
      <c r="L169" s="55"/>
      <c r="M169" s="14"/>
      <c r="N169" s="56"/>
      <c r="O169" s="123"/>
      <c r="P169" s="58"/>
      <c r="Q169" s="60"/>
      <c r="R169" s="55"/>
    </row>
    <row r="170" spans="1:19" x14ac:dyDescent="0.5">
      <c r="A170" s="99"/>
      <c r="D170" s="59"/>
      <c r="K170" s="87"/>
      <c r="L170" s="55"/>
      <c r="M170" s="14"/>
      <c r="N170" s="56"/>
      <c r="O170" s="124"/>
      <c r="P170" s="58"/>
      <c r="Q170" s="60"/>
      <c r="R170" s="55"/>
    </row>
    <row r="171" spans="1:19" x14ac:dyDescent="0.5">
      <c r="A171" s="99"/>
      <c r="D171" s="59"/>
      <c r="K171" s="87"/>
      <c r="L171" s="55"/>
      <c r="M171" s="14"/>
      <c r="N171" s="56"/>
      <c r="O171" s="124"/>
      <c r="P171" s="58"/>
      <c r="Q171" s="60"/>
      <c r="R171" s="55"/>
    </row>
    <row r="172" spans="1:19" x14ac:dyDescent="0.5">
      <c r="A172" s="99"/>
      <c r="D172" s="59"/>
      <c r="K172" s="87"/>
      <c r="L172" s="55"/>
      <c r="M172" s="14"/>
      <c r="N172" s="56"/>
      <c r="O172" s="124"/>
      <c r="P172" s="58"/>
      <c r="Q172" s="60"/>
      <c r="R172" s="55"/>
    </row>
    <row r="173" spans="1:19" ht="20.399999999999999" x14ac:dyDescent="0.5">
      <c r="A173" s="178" t="str">
        <f>+"รวมราคา "&amp;A132&amp;" "&amp;B132</f>
        <v>รวมราคา 6 งานไฟฟ้า</v>
      </c>
      <c r="B173" s="179"/>
      <c r="C173" s="179"/>
      <c r="D173" s="179"/>
      <c r="E173" s="179"/>
      <c r="F173" s="180"/>
      <c r="G173" s="78"/>
      <c r="H173" s="78"/>
      <c r="I173" s="78"/>
      <c r="J173" s="78"/>
      <c r="K173" s="78"/>
      <c r="L173" s="16"/>
      <c r="M173" s="52"/>
      <c r="N173" s="128"/>
      <c r="O173" s="121"/>
      <c r="P173" s="53"/>
      <c r="Q173" s="54"/>
      <c r="R173" s="96">
        <f>SUM(R133:R169)</f>
        <v>280350</v>
      </c>
      <c r="S173" s="86"/>
    </row>
    <row r="174" spans="1:19" ht="20.399999999999999" x14ac:dyDescent="0.5">
      <c r="A174" s="41">
        <v>7</v>
      </c>
      <c r="B174" s="98" t="s">
        <v>166</v>
      </c>
      <c r="C174" s="42"/>
      <c r="D174" s="43"/>
      <c r="E174" s="44"/>
      <c r="F174" s="45"/>
      <c r="L174" s="14"/>
      <c r="M174" s="46"/>
      <c r="N174" s="127"/>
      <c r="O174" s="120"/>
      <c r="P174" s="39"/>
      <c r="Q174" s="40"/>
      <c r="R174" s="95"/>
      <c r="S174" s="85"/>
    </row>
    <row r="175" spans="1:19" x14ac:dyDescent="0.5">
      <c r="A175" s="99">
        <v>1</v>
      </c>
      <c r="B175" s="61" t="s">
        <v>167</v>
      </c>
      <c r="K175" s="87"/>
      <c r="L175" s="55">
        <f>53*0+27</f>
        <v>27</v>
      </c>
      <c r="M175" s="14" t="s">
        <v>168</v>
      </c>
      <c r="N175" s="56">
        <f>+'[1]15.รางระบายน้ำ'!$S$95</f>
        <v>1639</v>
      </c>
      <c r="O175" s="123">
        <f>+N175*L175</f>
        <v>44253</v>
      </c>
      <c r="P175" s="58">
        <v>0</v>
      </c>
      <c r="Q175" s="60">
        <f>+P175*L175</f>
        <v>0</v>
      </c>
      <c r="R175" s="55">
        <f>+O175+Q175</f>
        <v>44253</v>
      </c>
    </row>
    <row r="176" spans="1:19" x14ac:dyDescent="0.5">
      <c r="A176" s="99">
        <v>2</v>
      </c>
      <c r="B176" s="61" t="s">
        <v>169</v>
      </c>
      <c r="D176" s="59"/>
      <c r="L176" s="55">
        <v>105</v>
      </c>
      <c r="M176" s="14" t="s">
        <v>168</v>
      </c>
      <c r="N176" s="56">
        <v>137.5</v>
      </c>
      <c r="O176" s="123">
        <f>+N176*L176</f>
        <v>14437.5</v>
      </c>
      <c r="P176" s="58">
        <v>100</v>
      </c>
      <c r="Q176" s="60">
        <f>+P176*L176</f>
        <v>10500</v>
      </c>
      <c r="R176" s="55">
        <f>+O176+Q176</f>
        <v>24937.5</v>
      </c>
    </row>
    <row r="177" spans="1:22" x14ac:dyDescent="0.5">
      <c r="A177" s="99"/>
      <c r="B177" s="61" t="s">
        <v>170</v>
      </c>
      <c r="D177" s="59"/>
      <c r="L177" s="55">
        <v>1</v>
      </c>
      <c r="M177" s="14" t="s">
        <v>171</v>
      </c>
      <c r="N177" s="14">
        <f>SUM(O176)*0.4</f>
        <v>5775</v>
      </c>
      <c r="O177" s="61">
        <f>ROUND(L177*N177,0)</f>
        <v>5775</v>
      </c>
      <c r="P177" s="61">
        <f>N177*0.3</f>
        <v>1732.5</v>
      </c>
      <c r="Q177" s="82">
        <f>ROUND(L177*P177,0)</f>
        <v>1733</v>
      </c>
      <c r="R177" s="95">
        <f>O177+Q177</f>
        <v>7508</v>
      </c>
    </row>
    <row r="178" spans="1:22" x14ac:dyDescent="0.5">
      <c r="A178" s="99"/>
      <c r="B178" s="61" t="s">
        <v>172</v>
      </c>
      <c r="D178" s="59"/>
      <c r="L178" s="55">
        <v>1</v>
      </c>
      <c r="M178" s="14" t="s">
        <v>171</v>
      </c>
      <c r="N178" s="14">
        <f>SUM(O176)*0.3</f>
        <v>4331.25</v>
      </c>
      <c r="O178" s="61">
        <f>ROUND(L178*N178,0)</f>
        <v>4331</v>
      </c>
      <c r="P178" s="61">
        <f>N178*0.3</f>
        <v>1299.375</v>
      </c>
      <c r="Q178" s="82">
        <f>ROUND(L178*P178,0)</f>
        <v>1299</v>
      </c>
      <c r="R178" s="95">
        <f>O178+Q178</f>
        <v>5630</v>
      </c>
    </row>
    <row r="179" spans="1:22" x14ac:dyDescent="0.5">
      <c r="A179" s="99">
        <v>3</v>
      </c>
      <c r="B179" s="61" t="s">
        <v>173</v>
      </c>
      <c r="D179" s="59"/>
      <c r="L179" s="55">
        <v>7</v>
      </c>
      <c r="M179" s="14" t="s">
        <v>104</v>
      </c>
      <c r="N179" s="56">
        <v>10000</v>
      </c>
      <c r="O179" s="123">
        <f>+N179*L179</f>
        <v>70000</v>
      </c>
      <c r="P179" s="58">
        <v>0</v>
      </c>
      <c r="Q179" s="60">
        <f>+P179*L179</f>
        <v>0</v>
      </c>
      <c r="R179" s="55">
        <f>+O179+Q179</f>
        <v>70000</v>
      </c>
    </row>
    <row r="180" spans="1:22" x14ac:dyDescent="0.5">
      <c r="A180" s="99"/>
      <c r="D180" s="59"/>
      <c r="K180" s="87"/>
      <c r="L180" s="55"/>
      <c r="M180" s="14"/>
      <c r="N180" s="56"/>
      <c r="O180" s="123"/>
      <c r="P180" s="58"/>
      <c r="Q180" s="60"/>
      <c r="R180" s="55"/>
    </row>
    <row r="181" spans="1:22" ht="20.399999999999999" x14ac:dyDescent="0.55000000000000004">
      <c r="A181" s="181" t="str">
        <f>+"รวมราคา "&amp;A174&amp;" "&amp;B174</f>
        <v>รวมราคา 7 งานประปา-สุขาภิบาล</v>
      </c>
      <c r="B181" s="182"/>
      <c r="C181" s="182"/>
      <c r="D181" s="182"/>
      <c r="E181" s="182"/>
      <c r="F181" s="182"/>
      <c r="G181" s="78"/>
      <c r="H181" s="78"/>
      <c r="I181" s="78"/>
      <c r="J181" s="78"/>
      <c r="K181" s="78"/>
      <c r="L181" s="16"/>
      <c r="M181" s="52"/>
      <c r="N181" s="128"/>
      <c r="O181" s="121"/>
      <c r="P181" s="53"/>
      <c r="Q181" s="54"/>
      <c r="R181" s="96">
        <f>SUM(R175:R180)</f>
        <v>152328.5</v>
      </c>
      <c r="S181" s="86"/>
      <c r="U181" s="61">
        <f>+R181+R193</f>
        <v>157328.5</v>
      </c>
      <c r="V181" s="61">
        <f>+R181+R173</f>
        <v>432678.5</v>
      </c>
    </row>
    <row r="182" spans="1:22" ht="20.399999999999999" x14ac:dyDescent="0.5">
      <c r="A182" s="41">
        <v>8</v>
      </c>
      <c r="B182" s="98" t="s">
        <v>46</v>
      </c>
      <c r="C182" s="42"/>
      <c r="D182" s="43"/>
      <c r="E182" s="44"/>
      <c r="F182" s="45"/>
      <c r="L182" s="14"/>
      <c r="M182" s="46"/>
      <c r="N182" s="127"/>
      <c r="O182" s="120"/>
      <c r="P182" s="39"/>
      <c r="Q182" s="40"/>
      <c r="R182" s="95"/>
      <c r="S182" s="85"/>
    </row>
    <row r="183" spans="1:22" ht="20.399999999999999" x14ac:dyDescent="0.5">
      <c r="A183" s="99">
        <v>1</v>
      </c>
      <c r="B183" s="61" t="s">
        <v>174</v>
      </c>
      <c r="K183" s="87"/>
      <c r="L183" s="55">
        <v>548</v>
      </c>
      <c r="M183" s="14" t="s">
        <v>68</v>
      </c>
      <c r="N183" s="56">
        <v>33</v>
      </c>
      <c r="O183" s="123">
        <f>+N183*L183</f>
        <v>18084</v>
      </c>
      <c r="P183" s="58">
        <v>34</v>
      </c>
      <c r="Q183" s="60">
        <f>+P183*L183</f>
        <v>18632</v>
      </c>
      <c r="R183" s="55">
        <f>+O183+Q183</f>
        <v>36716</v>
      </c>
      <c r="S183" s="85"/>
    </row>
    <row r="184" spans="1:22" x14ac:dyDescent="0.5">
      <c r="A184" s="99"/>
      <c r="D184" s="59"/>
      <c r="K184" s="87"/>
      <c r="L184" s="55"/>
      <c r="M184" s="14"/>
      <c r="N184" s="56"/>
      <c r="O184" s="123"/>
      <c r="P184" s="58"/>
      <c r="Q184" s="60"/>
      <c r="R184" s="55"/>
    </row>
    <row r="185" spans="1:22" ht="20.399999999999999" x14ac:dyDescent="0.55000000000000004">
      <c r="A185" s="181" t="str">
        <f>+"รวมราคา "&amp;A182&amp;" "&amp;B182</f>
        <v>รวมราคา 8 งานทาสี</v>
      </c>
      <c r="B185" s="182"/>
      <c r="C185" s="182"/>
      <c r="D185" s="182"/>
      <c r="E185" s="182"/>
      <c r="F185" s="182"/>
      <c r="G185" s="78"/>
      <c r="H185" s="78"/>
      <c r="I185" s="78"/>
      <c r="J185" s="78"/>
      <c r="K185" s="78"/>
      <c r="L185" s="16"/>
      <c r="M185" s="52"/>
      <c r="N185" s="128"/>
      <c r="O185" s="121"/>
      <c r="P185" s="53"/>
      <c r="Q185" s="54"/>
      <c r="R185" s="96">
        <f>SUM(R183:R184)</f>
        <v>36716</v>
      </c>
      <c r="S185" s="86"/>
      <c r="U185" s="61">
        <f>+R185+R125</f>
        <v>282220</v>
      </c>
    </row>
    <row r="186" spans="1:22" ht="20.399999999999999" x14ac:dyDescent="0.5">
      <c r="A186" s="41">
        <v>9</v>
      </c>
      <c r="B186" s="98" t="s">
        <v>47</v>
      </c>
      <c r="C186" s="42"/>
      <c r="D186" s="43"/>
      <c r="E186" s="44"/>
      <c r="F186" s="45"/>
      <c r="L186" s="14"/>
      <c r="M186" s="46"/>
      <c r="N186" s="127"/>
      <c r="O186" s="120"/>
      <c r="P186" s="39"/>
      <c r="Q186" s="40"/>
      <c r="R186" s="95"/>
      <c r="S186" s="85"/>
      <c r="U186" s="61">
        <f>+R131</f>
        <v>565472.81599999999</v>
      </c>
    </row>
    <row r="187" spans="1:22" x14ac:dyDescent="0.5">
      <c r="A187" s="99">
        <v>1</v>
      </c>
      <c r="B187" s="61" t="s">
        <v>175</v>
      </c>
      <c r="K187" s="87"/>
      <c r="L187" s="55">
        <v>64</v>
      </c>
      <c r="M187" s="14" t="s">
        <v>68</v>
      </c>
      <c r="N187" s="56">
        <v>1655</v>
      </c>
      <c r="O187" s="123">
        <f>+N187*L187</f>
        <v>105920</v>
      </c>
      <c r="P187" s="58">
        <v>0</v>
      </c>
      <c r="Q187" s="60">
        <f>+P187*L187</f>
        <v>0</v>
      </c>
      <c r="R187" s="55">
        <f>+O187+Q187</f>
        <v>105920</v>
      </c>
      <c r="S187" s="61" t="s">
        <v>176</v>
      </c>
      <c r="U187" s="61">
        <f>+R187</f>
        <v>105920</v>
      </c>
    </row>
    <row r="188" spans="1:22" x14ac:dyDescent="0.5">
      <c r="A188" s="99">
        <v>2</v>
      </c>
      <c r="B188" s="61" t="s">
        <v>177</v>
      </c>
      <c r="D188" s="59"/>
      <c r="L188" s="55">
        <v>130</v>
      </c>
      <c r="M188" s="14" t="s">
        <v>68</v>
      </c>
      <c r="N188" s="56">
        <f>((4000+140.75+4.1972-122.9562-4.3038)+600)</f>
        <v>4617.6871999999994</v>
      </c>
      <c r="O188" s="123">
        <f>+N188*L188</f>
        <v>600299.33599999989</v>
      </c>
      <c r="P188" s="58">
        <v>0</v>
      </c>
      <c r="Q188" s="60">
        <f>+P188*L188</f>
        <v>0</v>
      </c>
      <c r="R188" s="55">
        <f>+O188+Q188</f>
        <v>600299.33599999989</v>
      </c>
      <c r="S188" s="61" t="s">
        <v>176</v>
      </c>
      <c r="U188" s="61">
        <f>+R188</f>
        <v>600299.33599999989</v>
      </c>
      <c r="V188" s="61">
        <f>+'[1]1_ใบสรุปประเภทงานอาคาร(ปร.5)'!K17</f>
        <v>0</v>
      </c>
    </row>
    <row r="189" spans="1:22" x14ac:dyDescent="0.5">
      <c r="A189" s="99"/>
      <c r="B189" s="61" t="s">
        <v>178</v>
      </c>
      <c r="D189" s="59"/>
      <c r="L189" s="55"/>
      <c r="M189" s="14"/>
      <c r="N189" s="56"/>
      <c r="O189" s="123"/>
      <c r="P189" s="58"/>
      <c r="Q189" s="60"/>
      <c r="R189" s="55"/>
      <c r="U189" s="61">
        <f>+R190</f>
        <v>30000</v>
      </c>
    </row>
    <row r="190" spans="1:22" x14ac:dyDescent="0.5">
      <c r="A190" s="99">
        <v>3</v>
      </c>
      <c r="B190" s="61" t="s">
        <v>179</v>
      </c>
      <c r="D190" s="59"/>
      <c r="L190" s="55">
        <v>1</v>
      </c>
      <c r="M190" s="14" t="s">
        <v>180</v>
      </c>
      <c r="N190" s="56">
        <v>30000</v>
      </c>
      <c r="O190" s="123">
        <f>+N190*L190</f>
        <v>30000</v>
      </c>
      <c r="P190" s="58">
        <v>0</v>
      </c>
      <c r="Q190" s="60">
        <f>+P190*L190</f>
        <v>0</v>
      </c>
      <c r="R190" s="55">
        <f>+O190+Q190</f>
        <v>30000</v>
      </c>
      <c r="U190" s="61">
        <f>+R191</f>
        <v>126000</v>
      </c>
      <c r="V190" s="61">
        <f>+V188/130</f>
        <v>0</v>
      </c>
    </row>
    <row r="191" spans="1:22" x14ac:dyDescent="0.5">
      <c r="A191" s="99">
        <v>4</v>
      </c>
      <c r="B191" s="61" t="s">
        <v>181</v>
      </c>
      <c r="D191" s="59"/>
      <c r="L191" s="55">
        <v>36</v>
      </c>
      <c r="M191" s="14" t="s">
        <v>168</v>
      </c>
      <c r="N191" s="56">
        <v>3500</v>
      </c>
      <c r="O191" s="123">
        <f>+N191*L191</f>
        <v>126000</v>
      </c>
      <c r="P191" s="58">
        <v>0</v>
      </c>
      <c r="Q191" s="60">
        <f>+P191*L191</f>
        <v>0</v>
      </c>
      <c r="R191" s="55">
        <f>+O191+Q191</f>
        <v>126000</v>
      </c>
      <c r="S191" s="61" t="s">
        <v>176</v>
      </c>
      <c r="U191" s="61">
        <f>+R192</f>
        <v>5500</v>
      </c>
    </row>
    <row r="192" spans="1:22" x14ac:dyDescent="0.5">
      <c r="A192" s="99">
        <v>5</v>
      </c>
      <c r="B192" s="61" t="s">
        <v>182</v>
      </c>
      <c r="D192" s="59"/>
      <c r="L192" s="55">
        <v>1</v>
      </c>
      <c r="M192" s="14" t="s">
        <v>180</v>
      </c>
      <c r="N192" s="56">
        <v>5500</v>
      </c>
      <c r="O192" s="123">
        <f>+N192*L192</f>
        <v>5500</v>
      </c>
      <c r="P192" s="58">
        <v>0</v>
      </c>
      <c r="Q192" s="60">
        <f>+P192*L192</f>
        <v>0</v>
      </c>
      <c r="R192" s="55">
        <f>+O192+Q192</f>
        <v>5500</v>
      </c>
      <c r="U192" s="61">
        <f>SUM(U185:U191)</f>
        <v>1715412.1519999998</v>
      </c>
    </row>
    <row r="193" spans="1:22" x14ac:dyDescent="0.5">
      <c r="A193" s="99">
        <v>6</v>
      </c>
      <c r="B193" s="61" t="s">
        <v>183</v>
      </c>
      <c r="D193" s="59"/>
      <c r="F193" s="61" t="s">
        <v>184</v>
      </c>
      <c r="K193" s="87"/>
      <c r="L193" s="55">
        <v>1</v>
      </c>
      <c r="M193" s="14" t="s">
        <v>180</v>
      </c>
      <c r="N193" s="129">
        <v>5000</v>
      </c>
      <c r="O193" s="123">
        <f>+N193*L193</f>
        <v>5000</v>
      </c>
      <c r="P193" s="58">
        <v>0</v>
      </c>
      <c r="Q193" s="60">
        <f>+P193*L193</f>
        <v>0</v>
      </c>
      <c r="R193" s="55">
        <f>+O193+Q193</f>
        <v>5000</v>
      </c>
    </row>
    <row r="194" spans="1:22" ht="20.399999999999999" x14ac:dyDescent="0.55000000000000004">
      <c r="A194" s="181" t="str">
        <f>+"รวมราคา "&amp;A186&amp;" "&amp;B186</f>
        <v>รวมราคา 9 งานตกแต่งและเบ็ดเตล็ด</v>
      </c>
      <c r="B194" s="182"/>
      <c r="C194" s="182"/>
      <c r="D194" s="182"/>
      <c r="E194" s="182"/>
      <c r="F194" s="182"/>
      <c r="G194" s="78"/>
      <c r="H194" s="78"/>
      <c r="I194" s="78"/>
      <c r="J194" s="78"/>
      <c r="K194" s="78"/>
      <c r="L194" s="16"/>
      <c r="M194" s="52"/>
      <c r="N194" s="91"/>
      <c r="O194" s="54"/>
      <c r="P194" s="53"/>
      <c r="Q194" s="54"/>
      <c r="R194" s="96">
        <f>SUM(R187:R193)</f>
        <v>872719.33599999989</v>
      </c>
      <c r="S194" s="86"/>
      <c r="V194" s="61">
        <v>4433.1499999999996</v>
      </c>
    </row>
    <row r="196" spans="1:22" x14ac:dyDescent="0.5">
      <c r="N196" s="61">
        <v>4744.9471999999996</v>
      </c>
    </row>
    <row r="198" spans="1:22" x14ac:dyDescent="0.5">
      <c r="N198" s="61">
        <f>4000+140.75+4.1972</f>
        <v>4144.9471999999996</v>
      </c>
    </row>
    <row r="199" spans="1:22" x14ac:dyDescent="0.5">
      <c r="N199" s="61">
        <v>-122.95615727969121</v>
      </c>
    </row>
    <row r="200" spans="1:22" x14ac:dyDescent="0.5">
      <c r="N200" s="61">
        <f>+N198-122.9562</f>
        <v>4021.9909999999995</v>
      </c>
    </row>
    <row r="201" spans="1:22" x14ac:dyDescent="0.5">
      <c r="N201" s="61">
        <f>+(4000+140.75+4.1972-122.9562)</f>
        <v>4021.9909999999995</v>
      </c>
    </row>
  </sheetData>
  <mergeCells count="10">
    <mergeCell ref="A173:F173"/>
    <mergeCell ref="A181:F181"/>
    <mergeCell ref="A185:F185"/>
    <mergeCell ref="A194:F194"/>
    <mergeCell ref="N4:O4"/>
    <mergeCell ref="A32:F32"/>
    <mergeCell ref="A110:F110"/>
    <mergeCell ref="A121:F121"/>
    <mergeCell ref="A125:F125"/>
    <mergeCell ref="A131:F131"/>
  </mergeCells>
  <printOptions horizontalCentered="1"/>
  <pageMargins left="0.39370078740157483" right="0.32" top="0.59055118110236227" bottom="0.59055118110236227" header="0.31496062992125984" footer="0.31496062992125984"/>
  <pageSetup paperSize="9" scale="90" orientation="landscape" r:id="rId1"/>
  <headerFooter>
    <oddHeader>&amp;R&amp;"TH Sarabun New,ธรรมดา"&amp;12แบบ ปร.4 แผ่นที่ &amp;P&amp; /&amp;N</oddHeader>
  </headerFooter>
  <rowBreaks count="8" manualBreakCount="8">
    <brk id="26" max="18" man="1"/>
    <brk id="47" max="18" man="1"/>
    <brk id="68" max="18" man="1"/>
    <brk id="89" max="18" man="1"/>
    <brk id="110" max="18" man="1"/>
    <brk id="131" max="18" man="1"/>
    <brk id="152" max="18" man="1"/>
    <brk id="172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3"/>
  <sheetViews>
    <sheetView view="pageBreakPreview" zoomScaleNormal="100" zoomScaleSheetLayoutView="100" workbookViewId="0">
      <selection activeCell="E22" sqref="E22"/>
    </sheetView>
  </sheetViews>
  <sheetFormatPr defaultColWidth="6.5546875" defaultRowHeight="19.8" x14ac:dyDescent="0.5"/>
  <cols>
    <col min="1" max="1" width="6" style="138" customWidth="1"/>
    <col min="2" max="2" width="6.5546875" style="138" customWidth="1"/>
    <col min="3" max="3" width="5.44140625" style="138" customWidth="1"/>
    <col min="4" max="4" width="6.5546875" style="138" customWidth="1"/>
    <col min="5" max="5" width="8.5546875" style="138" customWidth="1"/>
    <col min="6" max="6" width="21.88671875" style="138" customWidth="1"/>
    <col min="7" max="7" width="13.33203125" style="138" customWidth="1"/>
    <col min="8" max="8" width="7.44140625" style="138" customWidth="1"/>
    <col min="9" max="9" width="12.88671875" style="138" customWidth="1"/>
    <col min="10" max="11" width="10" style="138" customWidth="1"/>
    <col min="12" max="12" width="12.88671875" style="138" customWidth="1"/>
    <col min="13" max="13" width="14.109375" style="148" customWidth="1"/>
    <col min="14" max="14" width="11.44140625" style="138" customWidth="1"/>
    <col min="15" max="251" width="9" style="138" customWidth="1"/>
    <col min="252" max="252" width="5.88671875" style="138" customWidth="1"/>
    <col min="253" max="253" width="6.5546875" style="138" customWidth="1"/>
    <col min="254" max="254" width="11.109375" style="138" customWidth="1"/>
    <col min="255" max="255" width="9.44140625" style="138" customWidth="1"/>
    <col min="256" max="16384" width="6.5546875" style="138"/>
  </cols>
  <sheetData>
    <row r="1" spans="1:14" s="61" customFormat="1" ht="20.399999999999999" x14ac:dyDescent="0.5">
      <c r="A1" s="61" t="s">
        <v>185</v>
      </c>
      <c r="B1" s="26"/>
      <c r="C1" s="26"/>
      <c r="D1" s="26"/>
      <c r="E1" s="26"/>
      <c r="F1" s="26"/>
      <c r="G1" s="130"/>
      <c r="H1" s="26"/>
      <c r="I1" s="28"/>
      <c r="J1" s="29"/>
      <c r="K1" s="28"/>
      <c r="L1" s="29"/>
      <c r="M1" s="92"/>
      <c r="N1" s="30"/>
    </row>
    <row r="2" spans="1:14" s="61" customFormat="1" ht="20.399999999999999" x14ac:dyDescent="0.5">
      <c r="A2" s="61" t="s">
        <v>25</v>
      </c>
      <c r="B2" s="26"/>
      <c r="C2" s="26"/>
      <c r="D2" s="26"/>
      <c r="E2" s="26"/>
      <c r="F2" s="26"/>
      <c r="G2" s="130"/>
      <c r="H2" s="26"/>
      <c r="J2" s="29"/>
      <c r="K2" s="28"/>
      <c r="L2" s="29"/>
      <c r="M2" s="92"/>
      <c r="N2" s="30"/>
    </row>
    <row r="3" spans="1:14" s="61" customFormat="1" ht="20.399999999999999" x14ac:dyDescent="0.5">
      <c r="A3" s="61" t="str">
        <f>+"งานประมาณราคา วันที่ "&amp;'[1]7.ราคาวัสดุและค่าขนส่ง'!$C$8&amp;"  เดือน "&amp;'[1]7.ราคาวัสดุและค่าขนส่ง'!$E$8&amp;" พ.ศ. "&amp;'[1]7.ราคาวัสดุและค่าขนส่ง'!$G$8</f>
        <v>งานประมาณราคา วันที่ 28  เดือน กุมภาพันธ์ พ.ศ. 2567</v>
      </c>
      <c r="B3" s="31"/>
      <c r="C3" s="31"/>
      <c r="D3" s="31"/>
      <c r="E3" s="31"/>
      <c r="F3" s="31"/>
      <c r="G3" s="131" t="s">
        <v>193</v>
      </c>
      <c r="H3" s="31"/>
      <c r="I3" s="32" t="s">
        <v>194</v>
      </c>
      <c r="J3" s="32"/>
      <c r="K3" s="32"/>
      <c r="M3" s="92"/>
      <c r="N3" s="33"/>
    </row>
    <row r="4" spans="1:14" s="147" customFormat="1" ht="20.399999999999999" x14ac:dyDescent="0.55000000000000004">
      <c r="A4" s="34" t="s">
        <v>5</v>
      </c>
      <c r="B4" s="70" t="s">
        <v>6</v>
      </c>
      <c r="C4" s="70"/>
      <c r="D4" s="70"/>
      <c r="E4" s="70"/>
      <c r="F4" s="70"/>
      <c r="G4" s="132" t="s">
        <v>26</v>
      </c>
      <c r="H4" s="71" t="s">
        <v>31</v>
      </c>
      <c r="I4" s="73" t="s">
        <v>32</v>
      </c>
      <c r="J4" s="74"/>
      <c r="K4" s="73" t="s">
        <v>33</v>
      </c>
      <c r="L4" s="74"/>
      <c r="M4" s="93" t="s">
        <v>34</v>
      </c>
      <c r="N4" s="83" t="s">
        <v>10</v>
      </c>
    </row>
    <row r="5" spans="1:14" s="147" customFormat="1" ht="20.399999999999999" x14ac:dyDescent="0.55000000000000004">
      <c r="A5" s="35"/>
      <c r="B5" s="36"/>
      <c r="C5" s="36"/>
      <c r="D5" s="36"/>
      <c r="E5" s="36"/>
      <c r="F5" s="36"/>
      <c r="G5" s="133"/>
      <c r="H5" s="69"/>
      <c r="I5" s="37" t="s">
        <v>35</v>
      </c>
      <c r="J5" s="38" t="s">
        <v>36</v>
      </c>
      <c r="K5" s="37" t="s">
        <v>35</v>
      </c>
      <c r="L5" s="79" t="s">
        <v>36</v>
      </c>
      <c r="M5" s="94" t="s">
        <v>37</v>
      </c>
      <c r="N5" s="84"/>
    </row>
    <row r="6" spans="1:14" s="61" customFormat="1" ht="20.399999999999999" x14ac:dyDescent="0.5">
      <c r="A6" s="14"/>
      <c r="B6" s="61" t="s">
        <v>14</v>
      </c>
      <c r="G6" s="99"/>
      <c r="H6" s="97"/>
      <c r="I6" s="39"/>
      <c r="J6" s="40"/>
      <c r="K6" s="39"/>
      <c r="L6" s="80"/>
      <c r="M6" s="95"/>
    </row>
    <row r="7" spans="1:14" s="61" customFormat="1" ht="20.399999999999999" x14ac:dyDescent="0.5">
      <c r="A7" s="14">
        <v>1</v>
      </c>
      <c r="B7" s="61" t="s">
        <v>186</v>
      </c>
      <c r="G7" s="99">
        <v>1</v>
      </c>
      <c r="H7" s="97" t="s">
        <v>104</v>
      </c>
      <c r="I7" s="56">
        <v>415000</v>
      </c>
      <c r="J7" s="57">
        <f>+I7*G7</f>
        <v>415000</v>
      </c>
      <c r="K7" s="58">
        <v>0</v>
      </c>
      <c r="L7" s="57">
        <f>+K7*G7</f>
        <v>0</v>
      </c>
      <c r="M7" s="55">
        <f>+J7+L7</f>
        <v>415000</v>
      </c>
      <c r="N7" s="85"/>
    </row>
    <row r="8" spans="1:14" s="61" customFormat="1" ht="20.399999999999999" x14ac:dyDescent="0.5">
      <c r="A8" s="14">
        <v>2</v>
      </c>
      <c r="B8" s="61" t="s">
        <v>187</v>
      </c>
      <c r="G8" s="99">
        <v>2</v>
      </c>
      <c r="H8" s="97" t="s">
        <v>104</v>
      </c>
      <c r="I8" s="56">
        <v>150000</v>
      </c>
      <c r="J8" s="57">
        <f>+I8*G8</f>
        <v>300000</v>
      </c>
      <c r="K8" s="58">
        <v>5000</v>
      </c>
      <c r="L8" s="57">
        <f>+K8*G8</f>
        <v>10000</v>
      </c>
      <c r="M8" s="55">
        <f>+J8+L8</f>
        <v>310000</v>
      </c>
      <c r="N8" s="85"/>
    </row>
    <row r="9" spans="1:14" s="61" customFormat="1" ht="20.399999999999999" x14ac:dyDescent="0.5">
      <c r="A9" s="41"/>
      <c r="B9" s="98"/>
      <c r="C9" s="42"/>
      <c r="D9" s="43"/>
      <c r="E9" s="44"/>
      <c r="F9" s="145"/>
      <c r="G9" s="134"/>
      <c r="H9" s="88"/>
      <c r="I9" s="39"/>
      <c r="J9" s="40"/>
      <c r="K9" s="39"/>
      <c r="L9" s="80"/>
      <c r="M9" s="95"/>
      <c r="N9" s="85"/>
    </row>
    <row r="10" spans="1:14" s="61" customFormat="1" ht="20.399999999999999" x14ac:dyDescent="0.5">
      <c r="A10" s="41"/>
      <c r="B10" s="98"/>
      <c r="C10" s="42"/>
      <c r="D10" s="43"/>
      <c r="E10" s="44"/>
      <c r="F10" s="145"/>
      <c r="G10" s="134"/>
      <c r="H10" s="88"/>
      <c r="I10" s="39"/>
      <c r="J10" s="40"/>
      <c r="K10" s="39"/>
      <c r="L10" s="80"/>
      <c r="M10" s="95"/>
      <c r="N10" s="85"/>
    </row>
    <row r="11" spans="1:14" s="61" customFormat="1" ht="20.399999999999999" x14ac:dyDescent="0.5">
      <c r="A11" s="41"/>
      <c r="B11" s="98"/>
      <c r="C11" s="42"/>
      <c r="D11" s="43"/>
      <c r="E11" s="44"/>
      <c r="F11" s="145"/>
      <c r="G11" s="134"/>
      <c r="H11" s="88"/>
      <c r="I11" s="39"/>
      <c r="J11" s="40"/>
      <c r="K11" s="39"/>
      <c r="L11" s="80"/>
      <c r="M11" s="95"/>
      <c r="N11" s="85"/>
    </row>
    <row r="12" spans="1:14" s="61" customFormat="1" ht="20.399999999999999" x14ac:dyDescent="0.5">
      <c r="A12" s="47"/>
      <c r="B12" s="98"/>
      <c r="C12" s="42"/>
      <c r="D12" s="43"/>
      <c r="E12" s="44"/>
      <c r="F12" s="145"/>
      <c r="G12" s="134"/>
      <c r="H12" s="88"/>
      <c r="I12" s="39"/>
      <c r="J12" s="40"/>
      <c r="K12" s="39"/>
      <c r="L12" s="80"/>
      <c r="M12" s="95"/>
      <c r="N12" s="85"/>
    </row>
    <row r="13" spans="1:14" s="61" customFormat="1" ht="20.399999999999999" x14ac:dyDescent="0.5">
      <c r="A13" s="47"/>
      <c r="B13" s="98"/>
      <c r="C13" s="42"/>
      <c r="D13" s="43"/>
      <c r="E13" s="44"/>
      <c r="F13" s="145"/>
      <c r="G13" s="134"/>
      <c r="H13" s="88"/>
      <c r="I13" s="39"/>
      <c r="J13" s="40"/>
      <c r="K13" s="39"/>
      <c r="L13" s="80"/>
      <c r="M13" s="95"/>
      <c r="N13" s="85"/>
    </row>
    <row r="14" spans="1:14" s="61" customFormat="1" ht="20.399999999999999" x14ac:dyDescent="0.5">
      <c r="A14" s="47"/>
      <c r="B14" s="98"/>
      <c r="C14" s="42"/>
      <c r="D14" s="43"/>
      <c r="E14" s="44"/>
      <c r="F14" s="145"/>
      <c r="G14" s="134"/>
      <c r="H14" s="88"/>
      <c r="I14" s="39"/>
      <c r="J14" s="40"/>
      <c r="K14" s="39"/>
      <c r="L14" s="80"/>
      <c r="M14" s="95"/>
      <c r="N14" s="85"/>
    </row>
    <row r="15" spans="1:14" s="61" customFormat="1" ht="20.399999999999999" x14ac:dyDescent="0.5">
      <c r="A15" s="48"/>
      <c r="B15" s="50" t="str">
        <f>+"รวมราคา"</f>
        <v>รวมราคา</v>
      </c>
      <c r="C15" s="49"/>
      <c r="D15" s="50"/>
      <c r="E15" s="49"/>
      <c r="F15" s="146"/>
      <c r="G15" s="135"/>
      <c r="H15" s="89"/>
      <c r="I15" s="53"/>
      <c r="J15" s="54"/>
      <c r="K15" s="53"/>
      <c r="L15" s="79"/>
      <c r="M15" s="96">
        <f>SUM(M7:M14)</f>
        <v>725000</v>
      </c>
      <c r="N15" s="86"/>
    </row>
    <row r="20" spans="254:256" ht="22.2" customHeight="1" x14ac:dyDescent="0.55000000000000004">
      <c r="IT20" s="136">
        <v>4</v>
      </c>
      <c r="IU20" s="137" t="s">
        <v>188</v>
      </c>
      <c r="IV20" s="137"/>
    </row>
    <row r="21" spans="254:256" ht="22.2" customHeight="1" x14ac:dyDescent="0.5">
      <c r="IT21" s="139"/>
      <c r="IU21" s="140" t="s">
        <v>189</v>
      </c>
      <c r="IV21" s="140"/>
    </row>
    <row r="22" spans="254:256" ht="22.2" customHeight="1" x14ac:dyDescent="0.5">
      <c r="IT22" s="139"/>
      <c r="IU22" s="140"/>
      <c r="IV22" s="140"/>
    </row>
    <row r="23" spans="254:256" ht="22.2" customHeight="1" x14ac:dyDescent="0.5">
      <c r="IT23" s="139"/>
      <c r="IU23" s="140" t="s">
        <v>190</v>
      </c>
      <c r="IV23" s="141">
        <v>427</v>
      </c>
    </row>
    <row r="24" spans="254:256" ht="22.2" customHeight="1" x14ac:dyDescent="0.5">
      <c r="IT24" s="139"/>
      <c r="IU24" s="140" t="s">
        <v>190</v>
      </c>
      <c r="IV24" s="139" t="s">
        <v>191</v>
      </c>
    </row>
    <row r="25" spans="254:256" ht="22.2" customHeight="1" thickBot="1" x14ac:dyDescent="0.55000000000000004">
      <c r="IT25" s="139"/>
      <c r="IU25" s="140" t="s">
        <v>34</v>
      </c>
      <c r="IV25" s="140"/>
    </row>
    <row r="26" spans="254:256" ht="22.2" customHeight="1" thickTop="1" x14ac:dyDescent="0.5">
      <c r="IT26" s="139"/>
      <c r="IU26" s="140"/>
      <c r="IV26" s="140"/>
    </row>
    <row r="27" spans="254:256" ht="22.2" customHeight="1" x14ac:dyDescent="0.5">
      <c r="IT27" s="142"/>
      <c r="IU27" s="143"/>
      <c r="IV27" s="143"/>
    </row>
    <row r="28" spans="254:256" ht="22.2" customHeight="1" thickBot="1" x14ac:dyDescent="0.6">
      <c r="IT28" s="136"/>
      <c r="IU28" s="137"/>
      <c r="IV28" s="137"/>
    </row>
    <row r="29" spans="254:256" ht="22.2" customHeight="1" thickTop="1" x14ac:dyDescent="0.55000000000000004">
      <c r="IT29" s="136"/>
      <c r="IU29" s="137"/>
      <c r="IV29" s="137"/>
    </row>
    <row r="30" spans="254:256" ht="22.2" customHeight="1" x14ac:dyDescent="0.55000000000000004">
      <c r="IT30" s="136"/>
      <c r="IU30" s="137"/>
      <c r="IV30" s="137"/>
    </row>
    <row r="31" spans="254:256" ht="22.2" customHeight="1" x14ac:dyDescent="0.5">
      <c r="IT31" s="139"/>
      <c r="IU31" s="140"/>
      <c r="IV31" s="140"/>
    </row>
    <row r="63" spans="8:8" ht="22.2" customHeight="1" x14ac:dyDescent="0.5">
      <c r="H63" s="144"/>
    </row>
  </sheetData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ปร.6</vt:lpstr>
      <vt:lpstr>ปร.5</vt:lpstr>
      <vt:lpstr>ปร.4 งานโครงสร้าง </vt:lpstr>
      <vt:lpstr>ปร.4 ครุภัณฑ์</vt:lpstr>
      <vt:lpstr>'ปร.4 ครุภัณฑ์'!Print_Area</vt:lpstr>
      <vt:lpstr>'ปร.4 งานโครงสร้าง '!Print_Area</vt:lpstr>
      <vt:lpstr>ปร.5!Print_Area</vt:lpstr>
      <vt:lpstr>ปร.6!Print_Area</vt:lpstr>
      <vt:lpstr>'ปร.4 งานโครงสร้าง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Saraban-Nurse</dc:creator>
  <cp:lastModifiedBy>Saraban-Nurse</cp:lastModifiedBy>
  <dcterms:created xsi:type="dcterms:W3CDTF">2024-03-11T07:16:25Z</dcterms:created>
  <dcterms:modified xsi:type="dcterms:W3CDTF">2024-03-12T02:45:10Z</dcterms:modified>
</cp:coreProperties>
</file>