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 อบจ.ตาก\ปี 2568\ราคากลางปรับปรุงซ่อมแซมบ้านพักสำนักงานคลังจังหวัดตาก\"/>
    </mc:Choice>
  </mc:AlternateContent>
  <bookViews>
    <workbookView xWindow="8925" yWindow="45" windowWidth="8280" windowHeight="9465" tabRatio="894" activeTab="1"/>
  </bookViews>
  <sheets>
    <sheet name="กรอกข้อมูลโครงการ" sheetId="20" r:id="rId1"/>
    <sheet name="สรุป ปร.6" sheetId="42" r:id="rId2"/>
    <sheet name="สรุป ปร.5 ก" sheetId="41" r:id="rId3"/>
    <sheet name="สรุป ปร.4" sheetId="39" r:id="rId4"/>
    <sheet name="ปร.4 งานสถาปัตย์" sheetId="36" r:id="rId5"/>
    <sheet name="ปรับอากาศ" sheetId="32" state="hidden" r:id="rId6"/>
  </sheets>
  <definedNames>
    <definedName name="_xlnm.Print_Area" localSheetId="4">'ปร.4 งานสถาปัตย์'!$A$1:$K$934</definedName>
    <definedName name="_xlnm.Print_Area" localSheetId="3">'สรุป ปร.4'!$A$1:$K$26</definedName>
  </definedNames>
  <calcPr calcId="152511"/>
</workbook>
</file>

<file path=xl/calcChain.xml><?xml version="1.0" encoding="utf-8"?>
<calcChain xmlns="http://schemas.openxmlformats.org/spreadsheetml/2006/main">
  <c r="I151" i="36" l="1"/>
  <c r="I103" i="36" l="1"/>
  <c r="G103" i="36"/>
  <c r="I102" i="36"/>
  <c r="G102" i="36"/>
  <c r="J102" i="36" s="1"/>
  <c r="I101" i="36"/>
  <c r="G101" i="36"/>
  <c r="J101" i="36" s="1"/>
  <c r="I98" i="36"/>
  <c r="G98" i="36"/>
  <c r="F100" i="36" s="1"/>
  <c r="I97" i="36"/>
  <c r="G97" i="36"/>
  <c r="J97" i="36" s="1"/>
  <c r="J96" i="36"/>
  <c r="I96" i="36"/>
  <c r="G96" i="36"/>
  <c r="J103" i="36" l="1"/>
  <c r="G100" i="36"/>
  <c r="H100" i="36"/>
  <c r="I100" i="36" s="1"/>
  <c r="J98" i="36"/>
  <c r="F99" i="36"/>
  <c r="J100" i="36" l="1"/>
  <c r="H99" i="36"/>
  <c r="I99" i="36" s="1"/>
  <c r="G99" i="36"/>
  <c r="B12" i="41"/>
  <c r="B10" i="39"/>
  <c r="B11" i="39"/>
  <c r="G11" i="39"/>
  <c r="I11" i="39"/>
  <c r="J11" i="39"/>
  <c r="B12" i="39"/>
  <c r="B13" i="39"/>
  <c r="B14" i="39"/>
  <c r="B15" i="39"/>
  <c r="B16" i="39"/>
  <c r="I16" i="39"/>
  <c r="H362" i="36"/>
  <c r="C364" i="36"/>
  <c r="A361" i="36"/>
  <c r="A360" i="36"/>
  <c r="H337" i="36"/>
  <c r="C339" i="36"/>
  <c r="A336" i="36"/>
  <c r="A335" i="36"/>
  <c r="H312" i="36"/>
  <c r="C314" i="36"/>
  <c r="A311" i="36"/>
  <c r="A310" i="36"/>
  <c r="H287" i="36"/>
  <c r="C289" i="36"/>
  <c r="A286" i="36"/>
  <c r="A285" i="36"/>
  <c r="H262" i="36"/>
  <c r="C264" i="36"/>
  <c r="A261" i="36"/>
  <c r="A260" i="36"/>
  <c r="H237" i="36"/>
  <c r="C239" i="36"/>
  <c r="A236" i="36"/>
  <c r="A235" i="36"/>
  <c r="H212" i="36"/>
  <c r="C214" i="36"/>
  <c r="A211" i="36"/>
  <c r="A210" i="36"/>
  <c r="H187" i="36"/>
  <c r="C189" i="36"/>
  <c r="A186" i="36"/>
  <c r="A185" i="36"/>
  <c r="H162" i="36"/>
  <c r="C164" i="36"/>
  <c r="A161" i="36"/>
  <c r="A160" i="36"/>
  <c r="H137" i="36"/>
  <c r="C139" i="36"/>
  <c r="A136" i="36"/>
  <c r="A135" i="36"/>
  <c r="A55" i="36"/>
  <c r="A28" i="36"/>
  <c r="H5" i="36"/>
  <c r="H289" i="36" s="1"/>
  <c r="H4" i="36"/>
  <c r="H338" i="36" s="1"/>
  <c r="H3" i="36"/>
  <c r="C5" i="36"/>
  <c r="C4" i="36"/>
  <c r="C363" i="36" s="1"/>
  <c r="C3" i="36"/>
  <c r="C287" i="36" s="1"/>
  <c r="A2" i="36"/>
  <c r="J99" i="36" l="1"/>
  <c r="H214" i="36"/>
  <c r="H139" i="36"/>
  <c r="H239" i="36"/>
  <c r="H339" i="36"/>
  <c r="H164" i="36"/>
  <c r="H264" i="36"/>
  <c r="H364" i="36"/>
  <c r="H314" i="36"/>
  <c r="H189" i="36"/>
  <c r="H163" i="36"/>
  <c r="H213" i="36"/>
  <c r="H263" i="36"/>
  <c r="H313" i="36"/>
  <c r="H363" i="36"/>
  <c r="H138" i="36"/>
  <c r="H188" i="36"/>
  <c r="H238" i="36"/>
  <c r="H288" i="36"/>
  <c r="C163" i="36"/>
  <c r="C138" i="36"/>
  <c r="C238" i="36"/>
  <c r="C338" i="36"/>
  <c r="C213" i="36"/>
  <c r="C313" i="36"/>
  <c r="C188" i="36"/>
  <c r="C288" i="36"/>
  <c r="C263" i="36"/>
  <c r="C137" i="36"/>
  <c r="C162" i="36"/>
  <c r="C187" i="36"/>
  <c r="C212" i="36"/>
  <c r="C237" i="36"/>
  <c r="C262" i="36"/>
  <c r="C312" i="36"/>
  <c r="C337" i="36"/>
  <c r="C362" i="36"/>
  <c r="I375" i="36" l="1"/>
  <c r="G375" i="36"/>
  <c r="I374" i="36"/>
  <c r="G374" i="36"/>
  <c r="I373" i="36"/>
  <c r="G373" i="36"/>
  <c r="I372" i="36"/>
  <c r="G372" i="36"/>
  <c r="I371" i="36"/>
  <c r="G371" i="36"/>
  <c r="I370" i="36"/>
  <c r="G370" i="36"/>
  <c r="I369" i="36"/>
  <c r="G369" i="36"/>
  <c r="I347" i="36"/>
  <c r="G347" i="36"/>
  <c r="G351" i="36"/>
  <c r="J351" i="36" s="1"/>
  <c r="I351" i="36"/>
  <c r="G352" i="36"/>
  <c r="I352" i="36"/>
  <c r="G353" i="36"/>
  <c r="I353" i="36"/>
  <c r="G354" i="36"/>
  <c r="I354" i="36"/>
  <c r="G355" i="36"/>
  <c r="I355" i="36"/>
  <c r="G356" i="36"/>
  <c r="I356" i="36"/>
  <c r="G357" i="36"/>
  <c r="I357" i="36"/>
  <c r="I346" i="36"/>
  <c r="G346" i="36"/>
  <c r="I345" i="36"/>
  <c r="G345" i="36"/>
  <c r="I344" i="36"/>
  <c r="G344" i="36"/>
  <c r="I343" i="36"/>
  <c r="G343" i="36"/>
  <c r="I333" i="36"/>
  <c r="J333" i="36" s="1"/>
  <c r="G333" i="36"/>
  <c r="I332" i="36"/>
  <c r="G332" i="36"/>
  <c r="I331" i="36"/>
  <c r="J331" i="36" s="1"/>
  <c r="G331" i="36"/>
  <c r="I328" i="36"/>
  <c r="G328" i="36"/>
  <c r="I327" i="36"/>
  <c r="J327" i="36" s="1"/>
  <c r="G327" i="36"/>
  <c r="I324" i="36"/>
  <c r="G324" i="36"/>
  <c r="I323" i="36"/>
  <c r="J323" i="36" s="1"/>
  <c r="G323" i="36"/>
  <c r="I322" i="36"/>
  <c r="G322" i="36"/>
  <c r="I321" i="36"/>
  <c r="G321" i="36"/>
  <c r="I320" i="36"/>
  <c r="G320" i="36"/>
  <c r="I319" i="36"/>
  <c r="G319" i="36"/>
  <c r="I205" i="36"/>
  <c r="G205" i="36"/>
  <c r="I204" i="36"/>
  <c r="G204" i="36"/>
  <c r="J204" i="36" s="1"/>
  <c r="I201" i="36"/>
  <c r="G201" i="36"/>
  <c r="I208" i="36"/>
  <c r="G208" i="36"/>
  <c r="I222" i="36"/>
  <c r="G222" i="36"/>
  <c r="I221" i="36"/>
  <c r="G221" i="36"/>
  <c r="J221" i="36" s="1"/>
  <c r="I220" i="36"/>
  <c r="G220" i="36"/>
  <c r="I219" i="36"/>
  <c r="G219" i="36"/>
  <c r="J219" i="36" s="1"/>
  <c r="I218" i="36"/>
  <c r="G218" i="36"/>
  <c r="G223" i="36"/>
  <c r="I223" i="36"/>
  <c r="G224" i="36"/>
  <c r="I224" i="36"/>
  <c r="G225" i="36"/>
  <c r="I225" i="36"/>
  <c r="G226" i="36"/>
  <c r="I226" i="36"/>
  <c r="G227" i="36"/>
  <c r="F229" i="36" s="1"/>
  <c r="H229" i="36" s="1"/>
  <c r="I229" i="36" s="1"/>
  <c r="I227" i="36"/>
  <c r="G230" i="36"/>
  <c r="I230" i="36"/>
  <c r="G231" i="36"/>
  <c r="I231" i="36"/>
  <c r="G232" i="36"/>
  <c r="I232" i="36"/>
  <c r="G233" i="36"/>
  <c r="I233" i="36"/>
  <c r="I246" i="36"/>
  <c r="G246" i="36"/>
  <c r="I245" i="36"/>
  <c r="G245" i="36"/>
  <c r="I244" i="36"/>
  <c r="G244" i="36"/>
  <c r="G248" i="36"/>
  <c r="I248" i="36"/>
  <c r="G249" i="36"/>
  <c r="I249" i="36"/>
  <c r="G250" i="36"/>
  <c r="I250" i="36"/>
  <c r="G251" i="36"/>
  <c r="I251" i="36"/>
  <c r="G252" i="36"/>
  <c r="I252" i="36"/>
  <c r="G253" i="36"/>
  <c r="I253" i="36"/>
  <c r="J253" i="36"/>
  <c r="G254" i="36"/>
  <c r="F255" i="36" s="1"/>
  <c r="G255" i="36" s="1"/>
  <c r="I254" i="36"/>
  <c r="G257" i="36"/>
  <c r="I257" i="36"/>
  <c r="G258" i="36"/>
  <c r="I258" i="36"/>
  <c r="I271" i="36"/>
  <c r="G271" i="36"/>
  <c r="I270" i="36"/>
  <c r="G270" i="36"/>
  <c r="J270" i="36" s="1"/>
  <c r="I269" i="36"/>
  <c r="G269" i="36"/>
  <c r="G273" i="36"/>
  <c r="I273" i="36"/>
  <c r="G274" i="36"/>
  <c r="I274" i="36"/>
  <c r="G275" i="36"/>
  <c r="I275" i="36"/>
  <c r="G276" i="36"/>
  <c r="I276" i="36"/>
  <c r="G279" i="36"/>
  <c r="I279" i="36"/>
  <c r="G280" i="36"/>
  <c r="I280" i="36"/>
  <c r="G281" i="36"/>
  <c r="I281" i="36"/>
  <c r="G282" i="36"/>
  <c r="I282" i="36"/>
  <c r="G283" i="36"/>
  <c r="I283" i="36"/>
  <c r="I297" i="36"/>
  <c r="G297" i="36"/>
  <c r="I296" i="36"/>
  <c r="G296" i="36"/>
  <c r="J296" i="36" s="1"/>
  <c r="I295" i="36"/>
  <c r="G295" i="36"/>
  <c r="I294" i="36"/>
  <c r="G294" i="36"/>
  <c r="J294" i="36" s="1"/>
  <c r="I293" i="36"/>
  <c r="G293" i="36"/>
  <c r="G298" i="36"/>
  <c r="I298" i="36"/>
  <c r="F300" i="36"/>
  <c r="G300" i="36" s="1"/>
  <c r="G301" i="36"/>
  <c r="J301" i="36" s="1"/>
  <c r="I301" i="36"/>
  <c r="G302" i="36"/>
  <c r="I302" i="36"/>
  <c r="I199" i="36"/>
  <c r="G199" i="36"/>
  <c r="G197" i="36"/>
  <c r="I197" i="36"/>
  <c r="G198" i="36"/>
  <c r="I198" i="36"/>
  <c r="I196" i="36"/>
  <c r="G196" i="36"/>
  <c r="I195" i="36"/>
  <c r="G195" i="36"/>
  <c r="J373" i="36" l="1"/>
  <c r="J275" i="36"/>
  <c r="J258" i="36"/>
  <c r="J245" i="36"/>
  <c r="J224" i="36"/>
  <c r="J320" i="36"/>
  <c r="J322" i="36"/>
  <c r="J332" i="36"/>
  <c r="J343" i="36"/>
  <c r="J302" i="36"/>
  <c r="J282" i="36"/>
  <c r="J232" i="36"/>
  <c r="J344" i="36"/>
  <c r="J370" i="36"/>
  <c r="J372" i="36"/>
  <c r="J374" i="36"/>
  <c r="J198" i="36"/>
  <c r="J280" i="36"/>
  <c r="J274" i="36"/>
  <c r="J257" i="36"/>
  <c r="J283" i="36"/>
  <c r="F256" i="36"/>
  <c r="G256" i="36" s="1"/>
  <c r="J227" i="36"/>
  <c r="J297" i="36"/>
  <c r="J281" i="36"/>
  <c r="J279" i="36"/>
  <c r="J251" i="36"/>
  <c r="J249" i="36"/>
  <c r="J244" i="36"/>
  <c r="J223" i="36"/>
  <c r="J357" i="36"/>
  <c r="J355" i="36"/>
  <c r="J276" i="36"/>
  <c r="J271" i="36"/>
  <c r="J252" i="36"/>
  <c r="J231" i="36"/>
  <c r="J218" i="36"/>
  <c r="J222" i="36"/>
  <c r="J354" i="36"/>
  <c r="J352" i="36"/>
  <c r="J298" i="36"/>
  <c r="J273" i="36"/>
  <c r="J248" i="36"/>
  <c r="J233" i="36"/>
  <c r="J230" i="36"/>
  <c r="F228" i="36"/>
  <c r="J226" i="36"/>
  <c r="J208" i="36"/>
  <c r="J356" i="36"/>
  <c r="J353" i="36"/>
  <c r="J195" i="36"/>
  <c r="J293" i="36"/>
  <c r="J295" i="36"/>
  <c r="J269" i="36"/>
  <c r="J254" i="36"/>
  <c r="G229" i="36"/>
  <c r="J225" i="36"/>
  <c r="J220" i="36"/>
  <c r="J345" i="36"/>
  <c r="J369" i="36"/>
  <c r="J371" i="36"/>
  <c r="J250" i="36"/>
  <c r="J246" i="36"/>
  <c r="J321" i="36"/>
  <c r="J375" i="36"/>
  <c r="J347" i="36"/>
  <c r="J346" i="36"/>
  <c r="J328" i="36"/>
  <c r="J324" i="36"/>
  <c r="J319" i="36"/>
  <c r="J205" i="36"/>
  <c r="J201" i="36"/>
  <c r="J229" i="36"/>
  <c r="H255" i="36"/>
  <c r="I255" i="36" s="1"/>
  <c r="J255" i="36" s="1"/>
  <c r="F299" i="36"/>
  <c r="H300" i="36"/>
  <c r="I300" i="36" s="1"/>
  <c r="J300" i="36" s="1"/>
  <c r="J199" i="36"/>
  <c r="J196" i="36"/>
  <c r="J197" i="36"/>
  <c r="I176" i="36"/>
  <c r="G176" i="36"/>
  <c r="I174" i="36"/>
  <c r="G174" i="36"/>
  <c r="I173" i="36"/>
  <c r="G173" i="36"/>
  <c r="I172" i="36"/>
  <c r="G172" i="36"/>
  <c r="I171" i="36"/>
  <c r="G171" i="36"/>
  <c r="I170" i="36"/>
  <c r="G170" i="36"/>
  <c r="I168" i="36"/>
  <c r="G168" i="36"/>
  <c r="I158" i="36"/>
  <c r="G158" i="36"/>
  <c r="I157" i="36"/>
  <c r="G157" i="36"/>
  <c r="I156" i="36"/>
  <c r="G156" i="36"/>
  <c r="I155" i="36"/>
  <c r="G155" i="36"/>
  <c r="J155" i="36" s="1"/>
  <c r="I154" i="36"/>
  <c r="G154" i="36"/>
  <c r="G151" i="36"/>
  <c r="I150" i="36"/>
  <c r="G150" i="36"/>
  <c r="I149" i="36"/>
  <c r="G149" i="36"/>
  <c r="I148" i="36"/>
  <c r="G148" i="36"/>
  <c r="I147" i="36"/>
  <c r="G147" i="36"/>
  <c r="I146" i="36"/>
  <c r="G146" i="36"/>
  <c r="I144" i="36"/>
  <c r="G144" i="36"/>
  <c r="J144" i="36" s="1"/>
  <c r="I131" i="36"/>
  <c r="G131" i="36"/>
  <c r="I130" i="36"/>
  <c r="G130" i="36"/>
  <c r="J130" i="36" s="1"/>
  <c r="I129" i="36"/>
  <c r="G129" i="36"/>
  <c r="J129" i="36" s="1"/>
  <c r="I128" i="36"/>
  <c r="G128" i="36"/>
  <c r="I127" i="36"/>
  <c r="G127" i="36"/>
  <c r="G124" i="36"/>
  <c r="I124" i="36"/>
  <c r="G125" i="36"/>
  <c r="I125" i="36"/>
  <c r="J125" i="36"/>
  <c r="G126" i="36"/>
  <c r="J126" i="36" s="1"/>
  <c r="I126" i="36"/>
  <c r="I123" i="36"/>
  <c r="G123" i="36"/>
  <c r="J123" i="36" s="1"/>
  <c r="I122" i="36"/>
  <c r="G122" i="36"/>
  <c r="I121" i="36"/>
  <c r="G121" i="36"/>
  <c r="I120" i="36"/>
  <c r="G120" i="36"/>
  <c r="I118" i="36"/>
  <c r="G118" i="36"/>
  <c r="I95" i="36"/>
  <c r="G95" i="36"/>
  <c r="I94" i="36"/>
  <c r="G94" i="36"/>
  <c r="I93" i="36"/>
  <c r="G93" i="36"/>
  <c r="I92" i="36"/>
  <c r="G92" i="36"/>
  <c r="J92" i="36" s="1"/>
  <c r="I91" i="36"/>
  <c r="G91" i="36"/>
  <c r="I90" i="36"/>
  <c r="G90" i="36"/>
  <c r="J120" i="36" l="1"/>
  <c r="J122" i="36"/>
  <c r="H256" i="36"/>
  <c r="I256" i="36" s="1"/>
  <c r="J256" i="36" s="1"/>
  <c r="G228" i="36"/>
  <c r="H228" i="36"/>
  <c r="I228" i="36" s="1"/>
  <c r="J146" i="36"/>
  <c r="J154" i="36"/>
  <c r="J170" i="36"/>
  <c r="J172" i="36"/>
  <c r="J128" i="36"/>
  <c r="H299" i="36"/>
  <c r="I299" i="36" s="1"/>
  <c r="G299" i="36"/>
  <c r="J90" i="36"/>
  <c r="J124" i="36"/>
  <c r="J148" i="36"/>
  <c r="J156" i="36"/>
  <c r="J158" i="36"/>
  <c r="J91" i="36"/>
  <c r="J151" i="36"/>
  <c r="J176" i="36"/>
  <c r="J174" i="36"/>
  <c r="J173" i="36"/>
  <c r="J171" i="36"/>
  <c r="J168" i="36"/>
  <c r="J157" i="36"/>
  <c r="J150" i="36"/>
  <c r="J149" i="36"/>
  <c r="J147" i="36"/>
  <c r="J131" i="36"/>
  <c r="J127" i="36"/>
  <c r="J121" i="36"/>
  <c r="J118" i="36"/>
  <c r="J95" i="36"/>
  <c r="J94" i="36"/>
  <c r="J93" i="36"/>
  <c r="J228" i="36" l="1"/>
  <c r="J299" i="36"/>
  <c r="I75" i="36" l="1"/>
  <c r="G75" i="36"/>
  <c r="I74" i="36"/>
  <c r="G74" i="36"/>
  <c r="J74" i="36" s="1"/>
  <c r="I73" i="36"/>
  <c r="G73" i="36"/>
  <c r="I72" i="36"/>
  <c r="G72" i="36"/>
  <c r="G69" i="36"/>
  <c r="I69" i="36"/>
  <c r="G70" i="36"/>
  <c r="I70" i="36"/>
  <c r="G71" i="36"/>
  <c r="I71" i="36"/>
  <c r="G68" i="36"/>
  <c r="I68" i="36"/>
  <c r="I67" i="36"/>
  <c r="G67" i="36"/>
  <c r="I65" i="36"/>
  <c r="G65" i="36"/>
  <c r="I64" i="36"/>
  <c r="G64" i="36"/>
  <c r="I63" i="36"/>
  <c r="G63" i="36"/>
  <c r="I38" i="36"/>
  <c r="G38" i="36"/>
  <c r="I37" i="36"/>
  <c r="G37" i="36"/>
  <c r="I36" i="36"/>
  <c r="G36" i="36"/>
  <c r="I18" i="36"/>
  <c r="G18" i="36"/>
  <c r="I17" i="36"/>
  <c r="G17" i="36"/>
  <c r="I15" i="36"/>
  <c r="G15" i="36"/>
  <c r="J15" i="36" s="1"/>
  <c r="I14" i="36"/>
  <c r="G14" i="36"/>
  <c r="I13" i="36"/>
  <c r="G13" i="36"/>
  <c r="J13" i="36" s="1"/>
  <c r="I12" i="36"/>
  <c r="G12" i="36"/>
  <c r="I10" i="36"/>
  <c r="G10" i="36"/>
  <c r="I9" i="36"/>
  <c r="G9" i="36"/>
  <c r="J71" i="36" l="1"/>
  <c r="J36" i="36"/>
  <c r="J68" i="36"/>
  <c r="J14" i="36"/>
  <c r="J73" i="36"/>
  <c r="J70" i="36"/>
  <c r="J10" i="36"/>
  <c r="J63" i="36"/>
  <c r="J75" i="36"/>
  <c r="J72" i="36"/>
  <c r="J69" i="36"/>
  <c r="J67" i="36"/>
  <c r="J65" i="36"/>
  <c r="J64" i="36"/>
  <c r="J38" i="36"/>
  <c r="J37" i="36"/>
  <c r="J18" i="36"/>
  <c r="J17" i="36"/>
  <c r="J12" i="36"/>
  <c r="J9" i="36"/>
  <c r="C3" i="42" l="1"/>
  <c r="I194" i="36"/>
  <c r="G194" i="36"/>
  <c r="J194" i="36" l="1"/>
  <c r="A82" i="36" l="1"/>
  <c r="A109" i="36"/>
  <c r="C32" i="36"/>
  <c r="C59" i="36" s="1"/>
  <c r="C86" i="36" s="1"/>
  <c r="C113" i="36" s="1"/>
  <c r="C5" i="39"/>
  <c r="C7" i="41"/>
  <c r="C7" i="42"/>
  <c r="C9" i="42"/>
  <c r="D6" i="42"/>
  <c r="C5" i="42"/>
  <c r="C4" i="42"/>
  <c r="A2" i="42"/>
  <c r="D21" i="41"/>
  <c r="D20" i="41"/>
  <c r="D19" i="41"/>
  <c r="D18" i="41"/>
  <c r="C9" i="41"/>
  <c r="D6" i="41"/>
  <c r="C5" i="41"/>
  <c r="C4" i="41"/>
  <c r="C3" i="41"/>
  <c r="A2" i="41"/>
  <c r="H5" i="39" l="1"/>
  <c r="H4" i="39"/>
  <c r="C4" i="39"/>
  <c r="H3" i="39"/>
  <c r="C3" i="39"/>
  <c r="A2" i="39"/>
  <c r="H31" i="32" l="1"/>
  <c r="H57" i="32" s="1"/>
  <c r="H83" i="32" s="1"/>
  <c r="H109" i="32" s="1"/>
  <c r="H135" i="32" s="1"/>
  <c r="H161" i="32" s="1"/>
  <c r="H30" i="32"/>
  <c r="H56" i="32"/>
  <c r="H82" i="32" s="1"/>
  <c r="H108" i="32" s="1"/>
  <c r="H134" i="32" s="1"/>
  <c r="H160" i="32" s="1"/>
  <c r="H29" i="32"/>
  <c r="H55" i="32" s="1"/>
  <c r="H81" i="32" s="1"/>
  <c r="H107" i="32" s="1"/>
  <c r="H133" i="32" s="1"/>
  <c r="H159" i="32" s="1"/>
  <c r="C5" i="32"/>
  <c r="C31" i="32" s="1"/>
  <c r="C57" i="32" s="1"/>
  <c r="C83" i="32" s="1"/>
  <c r="C109" i="32" s="1"/>
  <c r="C135" i="32" s="1"/>
  <c r="C161" i="32" s="1"/>
  <c r="C4" i="32"/>
  <c r="C30" i="32" s="1"/>
  <c r="C56" i="32" s="1"/>
  <c r="C82" i="32" s="1"/>
  <c r="C108" i="32" s="1"/>
  <c r="C134" i="32" s="1"/>
  <c r="C160" i="32" s="1"/>
  <c r="C3" i="32"/>
  <c r="C29" i="32" s="1"/>
  <c r="C55" i="32" s="1"/>
  <c r="C81" i="32" s="1"/>
  <c r="C107" i="32" s="1"/>
  <c r="C133" i="32" s="1"/>
  <c r="C159" i="32" s="1"/>
  <c r="A2" i="32"/>
  <c r="A28" i="32" s="1"/>
  <c r="A54" i="32" s="1"/>
  <c r="A80" i="32" s="1"/>
  <c r="A106" i="32" s="1"/>
  <c r="A132" i="32" s="1"/>
  <c r="A158" i="32" s="1"/>
  <c r="C31" i="36" l="1"/>
  <c r="C58" i="36" s="1"/>
  <c r="C85" i="36" s="1"/>
  <c r="C112" i="36" s="1"/>
  <c r="H31" i="36"/>
  <c r="H58" i="36" s="1"/>
  <c r="H85" i="36" s="1"/>
  <c r="H112" i="36" s="1"/>
  <c r="A29" i="36"/>
  <c r="A56" i="36" s="1"/>
  <c r="A83" i="36" s="1"/>
  <c r="A110" i="36" s="1"/>
  <c r="H32" i="36"/>
  <c r="H59" i="36" s="1"/>
  <c r="H86" i="36" s="1"/>
  <c r="H113" i="36" s="1"/>
  <c r="C30" i="36"/>
  <c r="C57" i="36" s="1"/>
  <c r="C84" i="36" s="1"/>
  <c r="C111" i="36" s="1"/>
  <c r="H30" i="36"/>
  <c r="H57" i="36" s="1"/>
  <c r="H84" i="36" s="1"/>
  <c r="H111" i="36" s="1"/>
  <c r="I27" i="36" l="1"/>
  <c r="I10" i="39" s="1"/>
  <c r="G27" i="36"/>
  <c r="G10" i="39" s="1"/>
  <c r="J10" i="39" l="1"/>
  <c r="G54" i="36"/>
  <c r="I54" i="36"/>
  <c r="J27" i="36"/>
  <c r="I81" i="36" l="1"/>
  <c r="I12" i="39" s="1"/>
  <c r="G81" i="36"/>
  <c r="G12" i="39" s="1"/>
  <c r="I108" i="36"/>
  <c r="I13" i="39" s="1"/>
  <c r="G108" i="36"/>
  <c r="G13" i="39" s="1"/>
  <c r="J54" i="36"/>
  <c r="J13" i="39" l="1"/>
  <c r="J12" i="39"/>
  <c r="G134" i="36"/>
  <c r="G142" i="36" s="1"/>
  <c r="G159" i="36" s="1"/>
  <c r="J81" i="36"/>
  <c r="I134" i="36"/>
  <c r="I142" i="36" s="1"/>
  <c r="J108" i="36"/>
  <c r="I159" i="36" l="1"/>
  <c r="I167" i="36" s="1"/>
  <c r="I184" i="36" s="1"/>
  <c r="I14" i="39" s="1"/>
  <c r="J134" i="36"/>
  <c r="J142" i="36" s="1"/>
  <c r="G167" i="36"/>
  <c r="G184" i="36" s="1"/>
  <c r="G14" i="39" s="1"/>
  <c r="J14" i="39" l="1"/>
  <c r="J159" i="36"/>
  <c r="J167" i="36" s="1"/>
  <c r="I209" i="36"/>
  <c r="I217" i="36" s="1"/>
  <c r="I234" i="36" s="1"/>
  <c r="I242" i="36" s="1"/>
  <c r="J184" i="36"/>
  <c r="G209" i="36"/>
  <c r="I259" i="36" l="1"/>
  <c r="G217" i="36"/>
  <c r="G234" i="36" s="1"/>
  <c r="G242" i="36" s="1"/>
  <c r="J209" i="36"/>
  <c r="J217" i="36" s="1"/>
  <c r="I267" i="36" l="1"/>
  <c r="I284" i="36" s="1"/>
  <c r="I292" i="36" s="1"/>
  <c r="G259" i="36"/>
  <c r="G267" i="36" s="1"/>
  <c r="J234" i="36"/>
  <c r="J242" i="36" s="1"/>
  <c r="I309" i="36" l="1"/>
  <c r="I15" i="39" s="1"/>
  <c r="G284" i="36"/>
  <c r="G292" i="36" s="1"/>
  <c r="J259" i="36"/>
  <c r="J267" i="36" s="1"/>
  <c r="I334" i="36" l="1"/>
  <c r="I342" i="36" s="1"/>
  <c r="I359" i="36" s="1"/>
  <c r="I367" i="36" s="1"/>
  <c r="I384" i="36" s="1"/>
  <c r="G309" i="36"/>
  <c r="G15" i="39" s="1"/>
  <c r="J15" i="39" s="1"/>
  <c r="J284" i="36"/>
  <c r="J292" i="36" s="1"/>
  <c r="G334" i="36" l="1"/>
  <c r="G342" i="36" s="1"/>
  <c r="J309" i="36"/>
  <c r="I19" i="39" l="1"/>
  <c r="I26" i="39" s="1"/>
  <c r="G359" i="36"/>
  <c r="J334" i="36"/>
  <c r="J342" i="36" s="1"/>
  <c r="J359" i="36" l="1"/>
  <c r="J367" i="36" s="1"/>
  <c r="G367" i="36"/>
  <c r="G384" i="36" s="1"/>
  <c r="G16" i="39" s="1"/>
  <c r="J16" i="39" s="1"/>
  <c r="J384" i="36" l="1"/>
  <c r="G19" i="39" l="1"/>
  <c r="G26" i="39" l="1"/>
  <c r="J19" i="39"/>
  <c r="J26" i="39" l="1"/>
  <c r="F12" i="41" s="1"/>
  <c r="H12" i="41" s="1"/>
  <c r="H22" i="41" s="1"/>
  <c r="H23" i="41" s="1"/>
  <c r="D23" i="41" l="1"/>
  <c r="H12" i="42"/>
  <c r="H18" i="42" s="1"/>
  <c r="H19" i="42" l="1"/>
  <c r="D19" i="42" s="1"/>
</calcChain>
</file>

<file path=xl/sharedStrings.xml><?xml version="1.0" encoding="utf-8"?>
<sst xmlns="http://schemas.openxmlformats.org/spreadsheetml/2006/main" count="1316" uniqueCount="302">
  <si>
    <t>เจ้าของ</t>
  </si>
  <si>
    <t xml:space="preserve"> </t>
  </si>
  <si>
    <t>หน่วย</t>
  </si>
  <si>
    <t>ปริมาณงาน</t>
  </si>
  <si>
    <t>หมายเหตุ</t>
  </si>
  <si>
    <t>โครงการ</t>
  </si>
  <si>
    <t>สถานที่ดำเนินการ</t>
  </si>
  <si>
    <t>เจ้าของโครงการ</t>
  </si>
  <si>
    <t>แบบเลขที่</t>
  </si>
  <si>
    <t>แผ่น</t>
  </si>
  <si>
    <t>ลำดับที่</t>
  </si>
  <si>
    <t>รายการ</t>
  </si>
  <si>
    <t>Factor  F</t>
  </si>
  <si>
    <t>ประเภทงานอาคาร</t>
  </si>
  <si>
    <t>เงื่อนไข</t>
  </si>
  <si>
    <t>เงินล่วงหน้าจ่าย</t>
  </si>
  <si>
    <t>%</t>
  </si>
  <si>
    <t>เงินประกันผลงานหัก</t>
  </si>
  <si>
    <t>ดอกเบี้ยเงินกู้</t>
  </si>
  <si>
    <t>ภาษีมูลค่าเพิ่ม</t>
  </si>
  <si>
    <t>สรุป</t>
  </si>
  <si>
    <t>คิดเป็นเงินประมาณ</t>
  </si>
  <si>
    <t>ข้อมูลโครงการ</t>
  </si>
  <si>
    <t>รายการประมาณราคา</t>
  </si>
  <si>
    <t>เป็นเงิน (บาท)</t>
  </si>
  <si>
    <t>Factor F</t>
  </si>
  <si>
    <t>จำนวน</t>
  </si>
  <si>
    <t>รวมค่าก่อสร้างเป็นเงินทั้งสิ้นประมาณ</t>
  </si>
  <si>
    <t>หน่วยงานออกแบบแปลนและรายการ</t>
  </si>
  <si>
    <t xml:space="preserve">หน่วยงานออกแบบแปลนและรายการ </t>
  </si>
  <si>
    <t>ประมาณราคาตามแบบ  ปร.4</t>
  </si>
  <si>
    <t>ประมาณราคาเมื่อ</t>
  </si>
  <si>
    <t>ประมาณราคาโดย</t>
  </si>
  <si>
    <t>นายกฤษฎา  รอดสิน</t>
  </si>
  <si>
    <t>คณะกรรมการประมาณราคาก่อสร้าง</t>
  </si>
  <si>
    <t>ประมาณาคาโดย</t>
  </si>
  <si>
    <t>ค่าแรงงาน</t>
  </si>
  <si>
    <t>จำนวนเงิน</t>
  </si>
  <si>
    <t>รวมค่าก่อสร้าง</t>
  </si>
  <si>
    <t>ค่าวัสดุและค่าแรงงาน</t>
  </si>
  <si>
    <t>องค์การบริหารส่วนจังหวัดตาก</t>
  </si>
  <si>
    <t>วันที่   9   เดือน พฤศจิกายน  พ.ศ. 2550</t>
  </si>
  <si>
    <t>ราคาวัสดุ</t>
  </si>
  <si>
    <t>สรุปรายการประมาณราคาเพื่อเป็นราคากลาง</t>
  </si>
  <si>
    <t>ตร.ม.</t>
  </si>
  <si>
    <t>ชุด</t>
  </si>
  <si>
    <t>งานท่อลมระบบปรับอากาศและหัวจ่าย</t>
  </si>
  <si>
    <t>งานไฟฟ้าสำหรับระบบปรับอากาศ</t>
  </si>
  <si>
    <t>ตัวเครื่องปรับอากาศพร้อมเทอร์โมสตัทและสวิทช์</t>
  </si>
  <si>
    <t>ขนาด 19,000 BTU/HR</t>
  </si>
  <si>
    <t>ขนาด 25,000 BTU/HR</t>
  </si>
  <si>
    <t>ขนาด 33,000 BTU/HR</t>
  </si>
  <si>
    <t>ขนาด 36,000 BTU/HR</t>
  </si>
  <si>
    <t>ขนาด 48,000 BTU/HR</t>
  </si>
  <si>
    <t>ขนาด 60,000 BTU/HR</t>
  </si>
  <si>
    <t>ขนาด 280,000 BTU/HR</t>
  </si>
  <si>
    <t>ขนาด 648,000 BTU/HR</t>
  </si>
  <si>
    <t>แท่นเครื่อง, เหล็กแขวนเครื่องและยางรองเครื่อง</t>
  </si>
  <si>
    <t>ท่อน้ำยาและท่อน้ำทิ้ง</t>
  </si>
  <si>
    <t>ท่อทองแดง  TYPE-M</t>
  </si>
  <si>
    <t>เมตร</t>
  </si>
  <si>
    <t>Ø  5/8"</t>
  </si>
  <si>
    <t>Ø  3/4"</t>
  </si>
  <si>
    <t>Ø  7/8"</t>
  </si>
  <si>
    <t>Ø  1 5/8"</t>
  </si>
  <si>
    <t>Ø  2 1/8"</t>
  </si>
  <si>
    <t>Fitting and Accs.</t>
  </si>
  <si>
    <t>ฉนวนหุ้มท่อน้ำยา</t>
  </si>
  <si>
    <t>5/8" x 3/4"</t>
  </si>
  <si>
    <t>3/4" x 3/4"</t>
  </si>
  <si>
    <t>7/8" x 3/4"</t>
  </si>
  <si>
    <t>1 5/8" x 3/4"</t>
  </si>
  <si>
    <t>2 1/8"x1"</t>
  </si>
  <si>
    <t>กาวทาท่อและอุปกรณ์ประกอบ</t>
  </si>
  <si>
    <t>ท่อน้ำทิ้ง  PVC  class  8.5  พร้อมฉนวนหนา  3/8"</t>
  </si>
  <si>
    <t>เหล็กแขวนท่อและอุปกรณ์ประกอบ</t>
  </si>
  <si>
    <t>พัดลมระบายอากาศและอุปกรณ์ประกอบ</t>
  </si>
  <si>
    <t>EF1-(01,02)</t>
  </si>
  <si>
    <t>เครื่อง</t>
  </si>
  <si>
    <t>EF1-(03,04)</t>
  </si>
  <si>
    <t>EF1-(05-07)</t>
  </si>
  <si>
    <t>EF1-08</t>
  </si>
  <si>
    <t>EF1-(09-25)</t>
  </si>
  <si>
    <t>EF2-(01-03)</t>
  </si>
  <si>
    <t>EF2-(04-18)</t>
  </si>
  <si>
    <t>EF2-19</t>
  </si>
  <si>
    <t>EF3-(01-03)</t>
  </si>
  <si>
    <t>EF3-(04-19)</t>
  </si>
  <si>
    <t>EF3-(20-28)</t>
  </si>
  <si>
    <t>EF4-(01-03)</t>
  </si>
  <si>
    <t>EF4-(04-16)</t>
  </si>
  <si>
    <t>EF4-(17-33)</t>
  </si>
  <si>
    <t>FF-01</t>
  </si>
  <si>
    <t>เหล็กแขวนพัดลม,วงกบ, แท่นและยางรอง พัดลม</t>
  </si>
  <si>
    <t>สังกะสีทำท่อลม</t>
  </si>
  <si>
    <t xml:space="preserve"># 26 </t>
  </si>
  <si>
    <t>ตร.ฟ</t>
  </si>
  <si>
    <t># 24</t>
  </si>
  <si>
    <t># 22</t>
  </si>
  <si>
    <t>ท่อลมแบบกลมสำเร็จรูป หนา 0.8 mm.</t>
  </si>
  <si>
    <t>DIA. 48"</t>
  </si>
  <si>
    <t>DIA. 40"</t>
  </si>
  <si>
    <t>DIA. 34"</t>
  </si>
  <si>
    <t>DIA. 28"</t>
  </si>
  <si>
    <t>FLEXIBLE ALUMINIUM DUCT W/24K INSULATION</t>
  </si>
  <si>
    <t>DIA. 6"</t>
  </si>
  <si>
    <t>ฉนวนหุ้มท่อลมพร้อมกาวและอุปกรณ์ประกอบ</t>
  </si>
  <si>
    <t>ฉนวนใยแก้วความหนาแน่น 24K หนา  1"</t>
  </si>
  <si>
    <t>ฉนวนยางชนิดแผ่นหนา 1/2"</t>
  </si>
  <si>
    <t>เหล็กแขวนท่อลมและอุปกรณ์ประกอบ</t>
  </si>
  <si>
    <t>หัวจ่ายลมเย็นและระบายอากาศ</t>
  </si>
  <si>
    <t>Supply air grill (SG.)</t>
  </si>
  <si>
    <t>RCD 60"X20" W/VD.</t>
  </si>
  <si>
    <t>RCD 40"X8" W/VD.</t>
  </si>
  <si>
    <t>RCD 20"X8" W/VD.</t>
  </si>
  <si>
    <t>Return air grill (RG.)</t>
  </si>
  <si>
    <t>Aluminium Z-Grill 2.4m.X1.2m.</t>
  </si>
  <si>
    <t>ขนาด  48" x 24"</t>
  </si>
  <si>
    <t>Exhaust air grill (EG.)</t>
  </si>
  <si>
    <t>ขนาด  6" x 6"</t>
  </si>
  <si>
    <t xml:space="preserve">ขนาด  32" x 24" </t>
  </si>
  <si>
    <t xml:space="preserve">ขนาด  24" x 12" </t>
  </si>
  <si>
    <t>Aluminium Duct cap</t>
  </si>
  <si>
    <t>ขนาด  6"</t>
  </si>
  <si>
    <t>ท่อร้อยสายไฟฟ้าและอุปกรณ์ประกอบ</t>
  </si>
  <si>
    <t>สายไฟฟ้าและอปุกรณ์ประกอบ</t>
  </si>
  <si>
    <t>แผงไฟฟ้าพร้อมอุปกรณ์และการเดินสาย</t>
  </si>
  <si>
    <t>ACP 1-1</t>
  </si>
  <si>
    <t>ACP 1-2</t>
  </si>
  <si>
    <t>Thermostat</t>
  </si>
  <si>
    <t>รวมยอดยกไป</t>
  </si>
  <si>
    <t>รวมยอดยกมา</t>
  </si>
  <si>
    <t>หน่วยละ</t>
  </si>
  <si>
    <r>
      <rPr>
        <b/>
        <sz val="16"/>
        <rFont val="Angsana New"/>
        <family val="1"/>
      </rPr>
      <t xml:space="preserve">  </t>
    </r>
    <r>
      <rPr>
        <b/>
        <u/>
        <sz val="16"/>
        <rFont val="Angsana New"/>
        <family val="1"/>
      </rPr>
      <t>หมวดงานระบบปรับอากาศและระบายอากาศ</t>
    </r>
  </si>
  <si>
    <t>Ø  3/8"</t>
  </si>
  <si>
    <t>รวม</t>
  </si>
  <si>
    <t>……………………………………………………</t>
  </si>
  <si>
    <t xml:space="preserve"> - </t>
  </si>
  <si>
    <t>กก.</t>
  </si>
  <si>
    <t xml:space="preserve">แบบ สรุป ปร.4 </t>
  </si>
  <si>
    <t>งานก่อสร้าง</t>
  </si>
  <si>
    <t>หมวดงานก่อสร้าง</t>
  </si>
  <si>
    <t>รวมงานก่อสร้าง</t>
  </si>
  <si>
    <t>สำนักช่าง  องค์การบริหารส่วนจังหวัดตาก</t>
  </si>
  <si>
    <t>ส่วนราชการ สำนักช่าง องค์การบริหารส่วนจังหวัดตาก</t>
  </si>
  <si>
    <t>ม.</t>
  </si>
  <si>
    <t>ท่อน</t>
  </si>
  <si>
    <t>งาน</t>
  </si>
  <si>
    <t>ตัว</t>
  </si>
  <si>
    <t>LS.</t>
  </si>
  <si>
    <t>สายไฟ THW 2.5 ตร.มม.</t>
  </si>
  <si>
    <t>รื้อขนไป</t>
  </si>
  <si>
    <t>รื้อกอง</t>
  </si>
  <si>
    <t>ค่าแรงงานเหล็กรูปพรรณ</t>
  </si>
  <si>
    <t>ทาสีกันสนิมและสีน้ำมัน</t>
  </si>
  <si>
    <t>สำนักงานคลังจังหวัดตาก</t>
  </si>
  <si>
    <t>004 - 2567</t>
  </si>
  <si>
    <t>สีน้ำอะคริลิคทาฝ้าเพดาน</t>
  </si>
  <si>
    <t>บ้านเลขที่ 1069/1</t>
  </si>
  <si>
    <t>รื้อถอนฝ้าชายคาชั้น 2</t>
  </si>
  <si>
    <t>ฝ้าชายคาไม้ไฟเบอร์ซีเมนต์หน้า 4" ขอบวี ตีชิด ภายในกรุ</t>
  </si>
  <si>
    <t>ตาข่ายกันแมลง โครงคร่าวเหล็กชุบสังกะสี</t>
  </si>
  <si>
    <t>สีน้ำอะคริลิคทาฝ้าชายคา</t>
  </si>
  <si>
    <t>รื้อถอนรางระบายน้ำพร้อมท่อน้ำลง</t>
  </si>
  <si>
    <t>รางระบายน้ำสแตนเลสขนาด 6" พร้อมท่อน้ำลง 4"  2 จุด</t>
  </si>
  <si>
    <t>ติดตั้งกันสาดหน้าต่าง โครงเหล็กรูปพรรณ มุงเมทัลชีท</t>
  </si>
  <si>
    <t>หนา 0.35 มม. พร้อมแผ่นกันน้ำย้อน   2.75x1.2 ม.</t>
  </si>
  <si>
    <t>แก้ไขประตูรั้วเลื่อนบานที่ 1 (ขยับฉากประตู)</t>
  </si>
  <si>
    <t>แก้ไขประตูรั้วเลื่อนบานที่ 2 (เปลี่ยนล้อเลื่อนประตูเป็น</t>
  </si>
  <si>
    <t>ล้อเลื่อนคู่จำนวน 2 ชุด)</t>
  </si>
  <si>
    <t>บ้านเลขที่ 1069</t>
  </si>
  <si>
    <t>ทาสีน้ำอะคริลิคชนิดกึ่งเงา ผนังภายนอกอาคารทั้งหมด</t>
  </si>
  <si>
    <t>สีน้ำมันทาเชิงชาย และส่วนประกอบไม้ - เหล็ก</t>
  </si>
  <si>
    <t>โครงสร้างหลังคาชั้นล่าง และประตู - หน้าต่าง</t>
  </si>
  <si>
    <t>โรงจอดรถ (ข้างบ้านเลขที่ 1069)</t>
  </si>
  <si>
    <t>รื้อถอนหลังคาสังกะสี</t>
  </si>
  <si>
    <t>รื้อถอนแผ่นปิดจั่วและเชิงชาย</t>
  </si>
  <si>
    <t>ต่อม่อคอนกรีตขนาด 40x40x50 ซม.</t>
  </si>
  <si>
    <t>หลังคาเมทัลชีทหนา 0.35 มม.</t>
  </si>
  <si>
    <t>ตะปูเกลียวยึดหลังคา</t>
  </si>
  <si>
    <t>แผ่นไฟเบอร์ซีเมนต์หนา 6 มม. ปิดจั่วและเชิงชาย</t>
  </si>
  <si>
    <t>งานซ่อมแซมโครงกันสาด</t>
  </si>
  <si>
    <t>ครอบสันหลังคา และครอบกันน้ำย้อน</t>
  </si>
  <si>
    <t>ทาสีน้ำอะคริลิคชนิดกึ่งเงา (ทาเสาคสล.)</t>
  </si>
  <si>
    <t>สีน้ำมันทาโครงสร้างเหล็ก และแผ่นไฟเบอร์ซีเมนต์</t>
  </si>
  <si>
    <t>โคมฟลูออเรสเซ็นต์ชนิดติดลอย LED 1x18 วัตต์</t>
  </si>
  <si>
    <t>งานเดินสายไฟฟ้าและโฟโต้สวิทช์</t>
  </si>
  <si>
    <t>อาคารโรงเก็บพัสดุ</t>
  </si>
  <si>
    <t>รื้อถอนดวงโคม สวิทช์ ปลั๊ก พร้อมสายไฟฟ้า</t>
  </si>
  <si>
    <t>โคมฟลูออเรสเซ็นต์เปลือย LED 1x18 W</t>
  </si>
  <si>
    <t>เต้ารับคู่ ชนิดมีกราวน์ พร้อมหน้ากาก</t>
  </si>
  <si>
    <t>สวิตซ์ปิด - เปิด 1ช่อง พร้อมหน้ากาก</t>
  </si>
  <si>
    <t>สวิตซ์ปิด - เปิด 3ช่อง พร้อมหน้ากาก</t>
  </si>
  <si>
    <t>สายไฟ THW 1.5 ตร.มม.</t>
  </si>
  <si>
    <t>ข้อต่อ ข้องอ ทั้งหมด 40%</t>
  </si>
  <si>
    <t>วัสดุ อุปกรณ์ ยึดและรองรับ 30%</t>
  </si>
  <si>
    <t>ตู้ควบคุมไฟฟ้าแบบกันดูด 1เฟส2สาย 10ช่อง</t>
  </si>
  <si>
    <t>สายดิน THW 10 ตร.มม.</t>
  </si>
  <si>
    <t>หลักสายดิน Copper Bond ขนาดศก.5/8" ยาว 2.40 ม.</t>
  </si>
  <si>
    <t>โคมฟลูออเรสเซ็นต์เปลือย LED 2x18 W</t>
  </si>
  <si>
    <t>บ้านเลขที่ 1073</t>
  </si>
  <si>
    <t>งานต่อเติมหลังคาข้างบ้าน</t>
  </si>
  <si>
    <t>ติดตั้งเสาเหล็กกล่อง 100x100x2.3 มม.</t>
  </si>
  <si>
    <t>ยึดกับเสารั้วด้วยเหล็กแผ่น 150x150x6 มม.</t>
  </si>
  <si>
    <t>อะเสและอกไก่เหล็กกล่อง 100x50x2.3 มม.</t>
  </si>
  <si>
    <t>แปเหล็กกล่อง 75x38x2.3 มม.</t>
  </si>
  <si>
    <t>เชิงชายไม้ไฟเบอร์ซีเมนต์หน้า 6"</t>
  </si>
  <si>
    <t>สีน้ำมันทาเชิงชาย</t>
  </si>
  <si>
    <t>งานเดินสายไฟฟ้าร้อยท่อพีวีซี</t>
  </si>
  <si>
    <t>งานปรับปรุงห้องครัว</t>
  </si>
  <si>
    <t>ฝ้าเพดานยิปซั่มบอร์ด 9 มม.ชนิดทนชื้น โครงคร่าวเหล็ก</t>
  </si>
  <si>
    <t>ชุบสังกะสี</t>
  </si>
  <si>
    <t>ผนังติดตั้งโครงอลูมิเนียม กรุมุ้งลวด</t>
  </si>
  <si>
    <t>รื้อถอนบานประตูครัวพร้อมวงกบ</t>
  </si>
  <si>
    <t>บานประตูและวงกบยูพีวีซี 80x200 ซม. พร้อมอุปกรณ์</t>
  </si>
  <si>
    <t>งานเก็บความเรียบร้อยงานปูนและสีผนังที่รื้อถอน</t>
  </si>
  <si>
    <t>งานเจาะและเทคอนกรีตทำธรณีประตูกั้นน้ำ</t>
  </si>
  <si>
    <t>งานปรับปรุงผนัง</t>
  </si>
  <si>
    <t>มุ้งลวดอลูมิเนียม(ห้องน้ำ)ขนาด 0.70x1.70 ม.</t>
  </si>
  <si>
    <t xml:space="preserve">ก่อผนังคอนกรีตบล๊อค </t>
  </si>
  <si>
    <t>ฉาบปูนเรียบผนัง</t>
  </si>
  <si>
    <t>รื้อถอนผนังเบา (ข้างบ้านและหน้าบ้าน)</t>
  </si>
  <si>
    <t>คานทับหลังคอนกรีต</t>
  </si>
  <si>
    <t>หน้าต่างอลุมิเนียมบานเลื่อน สีชา ขนาด 0.90x1.20 ม.</t>
  </si>
  <si>
    <t>(ติดตั้งข้างประตูทางเข้าด้านหน้า)</t>
  </si>
  <si>
    <t>รื้อถอนบานหน้าต่างไม้ (ชั้น 1 ด้านหลัง ติดห้องครัว)</t>
  </si>
  <si>
    <t>รื้อถอนผนังเบา (ชั้น1 หลังบ้านติดครัวและชั้น2 ด้านหลัง)</t>
  </si>
  <si>
    <t>ผนังไม้ไฟเบอร์ซีเมนต์หน้า 8" ตีซ้อนเกล็ด (ตี 1 ด้าน)</t>
  </si>
  <si>
    <t>ทาสีน้ำอะคริลิคชนิดกึ่งเงา ผนังภายใน-ภายนอก</t>
  </si>
  <si>
    <t>หน้าต่างอลุมิเนียมบานเลื่อน สีชา ขนาด 1.10x1.10 ม.</t>
  </si>
  <si>
    <t>(ชั้น 1 ด้านหลังติดห้องครัว)</t>
  </si>
  <si>
    <t>ครอบเมทัลชีทกันน้ำย้อนด้านหลังและข้างบ้าน</t>
  </si>
  <si>
    <t>บ้านพักแถว บ้านเลขที่ 1073/1 ,1073/2 ,1073/4 และ1073/5</t>
  </si>
  <si>
    <t>งานปรับปรุงหลังคาที่จอดรถ</t>
  </si>
  <si>
    <t>รื้อถอนกระเบื้องหลังคาลอนคู่</t>
  </si>
  <si>
    <t>หลังคาเมทัลชีทหนา 0.35 มม. พร้อมฉนวน PE</t>
  </si>
  <si>
    <t>ครอบกันน้ำย้อน</t>
  </si>
  <si>
    <t>ตาข่ายพลาสติกสีขาวใส ติดตั้งใต้แผ่นหลังคา วางบนแป</t>
  </si>
  <si>
    <t>ผนังเมทัลชีทหนา 0.35 มม. พร้อมโครงเหล็กรูปพรรณ</t>
  </si>
  <si>
    <t>(ผนังกันสาดหน้าบ้านเลขที่ 1073/1)</t>
  </si>
  <si>
    <t>บ้านเลขที่ 1073/1</t>
  </si>
  <si>
    <t>รื้อถอนประตูบานเปิดคู่พร้อมวงกบ</t>
  </si>
  <si>
    <t xml:space="preserve">ประตูบานเลื่อนอลูมิเนียมสีชา 4 บาน ขนาด 3.15x2.0 ม. </t>
  </si>
  <si>
    <t>ชุดบานเลื่อนเหล็กดัด 4 บาน พร้อมมุ้งลวด 2 บาน</t>
  </si>
  <si>
    <t>รื้อถอนประตูบานเปิดเดี่ยว</t>
  </si>
  <si>
    <t>บานประตูยูพีวีซีชนิดภายนอก พร้อมอุปกรณ์</t>
  </si>
  <si>
    <t xml:space="preserve">ชุดบานเปิดเหล็กดัด 1 บาน พร้อมมุ้งลวด </t>
  </si>
  <si>
    <t>เหล็กดัดหน้าต่างชั้น 2</t>
  </si>
  <si>
    <t>รื้อถอนพัดลมแขวนฝ้าเพดาน</t>
  </si>
  <si>
    <t>แผ่นฝ้าเพดานขนาด 60x60 ซม.(ฝ้าทีบาร์)</t>
  </si>
  <si>
    <t>งานแก้ไขท่อห้องน้ำชั้น 2 รั่วซึม</t>
  </si>
  <si>
    <t>บ้านเลขที่ 1073/2</t>
  </si>
  <si>
    <t>บ้านเลขที่ 1073/4</t>
  </si>
  <si>
    <t>บ้านเลขที่ 1073/5</t>
  </si>
  <si>
    <t>รื้อถอนโถสุขภัณฑ์</t>
  </si>
  <si>
    <t>โถสุขภัณฑ์ชนิดนั่งราบ มีถังพักน้ำ พร้อมอุปกรณ์</t>
  </si>
  <si>
    <t>รื้อถอนเสาอากาศทีวี</t>
  </si>
  <si>
    <t>หนา 0.35 มม. พร้อมแผ่นกันน้ำย้อน ตามแบบ</t>
  </si>
  <si>
    <t>งานทาสีอาคาร</t>
  </si>
  <si>
    <t>สีน้ำมันทาเชิงชาย และฝ้าไม้ระแนงภายนอก</t>
  </si>
  <si>
    <t>สีน้ำมันทาโครงเหล็กหลังคาที่จอดรถ และประตูรั้ว</t>
  </si>
  <si>
    <t>บ้านพักแถว บ้านเลขที่ 1073/6 ,1073/7 และ1073/8</t>
  </si>
  <si>
    <t>รื้อถอนหลังคาเมทัลชีท</t>
  </si>
  <si>
    <t>บ้านเลขที่ 1073/6</t>
  </si>
  <si>
    <t>เหล็กดัดหน้าต่างชั้น 2 จำนวน 2 บาน</t>
  </si>
  <si>
    <t>บ้านเลขที่ 1073/7</t>
  </si>
  <si>
    <t>บ้านเลขที่ 1073/8</t>
  </si>
  <si>
    <t>เหล็กดัดหน้าต่างชั้น 2 จำนวน 1 บาน</t>
  </si>
  <si>
    <t>แบบ ปร.4 แผ่นที่ 15/15</t>
  </si>
  <si>
    <t>แบบ ปร.4 แผ่นที่ 01/15</t>
  </si>
  <si>
    <t>แบบ ปร.4 แผ่นที่ 02/15</t>
  </si>
  <si>
    <t>แบบ ปร.4 แผ่นที่ 03/15</t>
  </si>
  <si>
    <t>แบบ ปร.4 แผ่นที่ 04/15</t>
  </si>
  <si>
    <t>แบบ ปร.4 แผ่นที่ 05/15</t>
  </si>
  <si>
    <t>แบบ ปร.4 แผ่นที่ 06/15</t>
  </si>
  <si>
    <t>แบบ ปร.4 แผ่นที่ 07/15</t>
  </si>
  <si>
    <t>แบบ ปร.4 แผ่นที่ 08/15</t>
  </si>
  <si>
    <t>แบบ ปร.4 แผ่นที่ 09/15</t>
  </si>
  <si>
    <t>แบบ ปร.4 แผ่นที่ 10/15</t>
  </si>
  <si>
    <t>แบบ ปร.4 แผ่นที่ 11/15</t>
  </si>
  <si>
    <t>แบบ ปร.4 แผ่นที่ 12/15</t>
  </si>
  <si>
    <t>แบบ ปร.4 แผ่นที่ 13/15</t>
  </si>
  <si>
    <t>แบบ ปร.4 แผ่นที่ 14/15</t>
  </si>
  <si>
    <t>ปรับปรุงซ่อมแซมบ้านพักข้าราชการ สำนักงานคลังจังหวัดตาก</t>
  </si>
  <si>
    <t>บ้านพักข้าราชการสำนักงานคลังจังหวัดตาก ต.ระแหง อ.เมืองตาก จ.ตาก</t>
  </si>
  <si>
    <t>คณะกรรมการกำหนดราคากลาง</t>
  </si>
  <si>
    <t>แบบสรุปการประมาณราคากลาง</t>
  </si>
  <si>
    <t>แบบสรุปการประมาณราคากลางค่าก่อสร้าง</t>
  </si>
  <si>
    <t xml:space="preserve">                                         แบบแสดงรายการ  ปริมาณงานและราคากลางค่าก่อสร้าง</t>
  </si>
  <si>
    <t xml:space="preserve">                                  แบบแสดงรายการ ปริมาณงานและราคากลางค่าก่อสร้าง</t>
  </si>
  <si>
    <t>วันที่ 22 เดือน ตุลาคม พ.ศ. 2568</t>
  </si>
  <si>
    <t>ตั้งเสาค้ำกันสาดเหล็กกล่อง 75x75x2.0 มม.</t>
  </si>
  <si>
    <t>ท่อร้อยสายไฟ PVC 20 มม.</t>
  </si>
  <si>
    <t>ประธานกรรมการ</t>
  </si>
  <si>
    <t>นักวิชาการคลังชำนาญการพิเศษ</t>
  </si>
  <si>
    <t>(นายณรงค์ชัย  บุญตา)</t>
  </si>
  <si>
    <t>กรรมการ</t>
  </si>
  <si>
    <t>สถาปนิกปฏิบัติการ</t>
  </si>
  <si>
    <t>(นายบัญชา  กุระคาน)</t>
  </si>
  <si>
    <t>นักวิชาการคลัง</t>
  </si>
  <si>
    <t>(นายวรภัทร  ไพบูลย์)</t>
  </si>
  <si>
    <t>หมายเหตุ : ราคาวัสดุอ้างอิงจากสำนักดัชนีเศรษฐกิจการค้า กระทรวงพาณิชย์ จังหวัดตาก เดือน กันยายน พ.ศ.2568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</si>
</sst>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87" formatCode="_-* #,##0.00_-;\-* #,##0.00_-;_-* &quot;-&quot;??_-;_-@_-"/>
    <numFmt numFmtId="188" formatCode="_-* #,##0_-;\-* #,##0_-;_-* &quot;-&quot;??_-;_-@_-"/>
    <numFmt numFmtId="189" formatCode="[$-F800]dddd\,\ mmmm\ dd\,\ yyyy"/>
    <numFmt numFmtId="190" formatCode="0.0000"/>
    <numFmt numFmtId="191" formatCode="_-* #,##0.000_-;\-* #,##0.000_-;_-* &quot;-&quot;??_-;_-@_-"/>
  </numFmts>
  <fonts count="27" x14ac:knownFonts="1">
    <font>
      <sz val="10"/>
      <name val="Arial"/>
      <charset val="222"/>
    </font>
    <font>
      <sz val="10"/>
      <name val="Arial"/>
      <family val="2"/>
    </font>
    <font>
      <b/>
      <sz val="14"/>
      <name val="Angsana New"/>
      <family val="1"/>
    </font>
    <font>
      <sz val="8"/>
      <name val="Arial"/>
      <family val="2"/>
    </font>
    <font>
      <sz val="14"/>
      <name val="Angsana New"/>
      <family val="1"/>
    </font>
    <font>
      <u/>
      <sz val="10"/>
      <color indexed="12"/>
      <name val="Arial"/>
      <family val="2"/>
    </font>
    <font>
      <sz val="14"/>
      <name val="Cordia New"/>
      <family val="2"/>
    </font>
    <font>
      <b/>
      <sz val="18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u/>
      <sz val="16"/>
      <color indexed="12"/>
      <name val="Arial"/>
      <family val="2"/>
    </font>
    <font>
      <b/>
      <u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b/>
      <u/>
      <sz val="15"/>
      <name val="Cordia New"/>
      <family val="2"/>
    </font>
    <font>
      <b/>
      <sz val="16"/>
      <name val="Cordia New"/>
      <family val="2"/>
    </font>
    <font>
      <b/>
      <sz val="14"/>
      <name val="Cordia New"/>
      <family val="2"/>
    </font>
    <font>
      <sz val="14"/>
      <color indexed="12"/>
      <name val="Cordia New"/>
      <family val="2"/>
    </font>
    <font>
      <sz val="14"/>
      <color indexed="14"/>
      <name val="Cordia New"/>
      <family val="2"/>
    </font>
    <font>
      <b/>
      <sz val="18"/>
      <name val="Cordia New"/>
      <family val="2"/>
    </font>
    <font>
      <sz val="16"/>
      <name val="Cordia New"/>
      <family val="2"/>
    </font>
    <font>
      <sz val="15"/>
      <name val="Cordia New"/>
      <family val="2"/>
    </font>
    <font>
      <b/>
      <sz val="15"/>
      <name val="Cordia New"/>
      <family val="2"/>
    </font>
    <font>
      <b/>
      <sz val="13"/>
      <name val="Cordia New"/>
      <family val="2"/>
    </font>
    <font>
      <sz val="15"/>
      <color rgb="FFC00000"/>
      <name val="Cordia New"/>
      <family val="2"/>
    </font>
    <font>
      <u/>
      <sz val="15"/>
      <name val="Cordia New"/>
      <family val="2"/>
    </font>
    <font>
      <sz val="12"/>
      <name val="Cordia New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79998168889431442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" fontId="6" fillId="0" borderId="0"/>
    <xf numFmtId="18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384"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0" borderId="0" xfId="0" applyFont="1" applyAlignment="1">
      <alignment horizontal="center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187" fontId="9" fillId="0" borderId="5" xfId="3" applyFont="1" applyBorder="1"/>
    <xf numFmtId="187" fontId="9" fillId="0" borderId="6" xfId="3" applyFont="1" applyBorder="1"/>
    <xf numFmtId="0" fontId="9" fillId="0" borderId="7" xfId="4" applyNumberFormat="1" applyFont="1" applyBorder="1" applyAlignment="1">
      <alignment horizontal="center"/>
    </xf>
    <xf numFmtId="0" fontId="9" fillId="0" borderId="8" xfId="0" applyFont="1" applyBorder="1"/>
    <xf numFmtId="0" fontId="9" fillId="0" borderId="9" xfId="4" applyNumberFormat="1" applyFont="1" applyBorder="1" applyAlignment="1">
      <alignment horizontal="center"/>
    </xf>
    <xf numFmtId="0" fontId="9" fillId="0" borderId="10" xfId="0" applyFont="1" applyBorder="1"/>
    <xf numFmtId="0" fontId="10" fillId="0" borderId="11" xfId="1" applyFont="1" applyBorder="1" applyAlignment="1" applyProtection="1"/>
    <xf numFmtId="0" fontId="9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9" fillId="0" borderId="14" xfId="4" applyNumberFormat="1" applyFont="1" applyBorder="1" applyAlignment="1">
      <alignment horizontal="center"/>
    </xf>
    <xf numFmtId="0" fontId="9" fillId="0" borderId="3" xfId="0" applyFont="1" applyBorder="1"/>
    <xf numFmtId="0" fontId="9" fillId="0" borderId="4" xfId="0" applyFont="1" applyBorder="1"/>
    <xf numFmtId="0" fontId="9" fillId="0" borderId="13" xfId="0" applyFont="1" applyBorder="1" applyAlignment="1">
      <alignment horizontal="center"/>
    </xf>
    <xf numFmtId="187" fontId="9" fillId="0" borderId="4" xfId="3" applyFont="1" applyBorder="1"/>
    <xf numFmtId="0" fontId="9" fillId="0" borderId="5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9" fillId="0" borderId="5" xfId="0" applyFont="1" applyBorder="1"/>
    <xf numFmtId="0" fontId="9" fillId="0" borderId="15" xfId="0" applyFont="1" applyBorder="1" applyAlignment="1">
      <alignment horizontal="left"/>
    </xf>
    <xf numFmtId="0" fontId="9" fillId="0" borderId="3" xfId="0" applyFont="1" applyBorder="1" applyAlignment="1">
      <alignment horizontal="center"/>
    </xf>
    <xf numFmtId="188" fontId="9" fillId="0" borderId="5" xfId="3" applyNumberFormat="1" applyFont="1" applyBorder="1"/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16" xfId="0" applyFont="1" applyBorder="1" applyAlignment="1">
      <alignment horizontal="left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2" fillId="0" borderId="18" xfId="4" applyNumberFormat="1" applyFont="1" applyBorder="1" applyAlignment="1">
      <alignment horizontal="center"/>
    </xf>
    <xf numFmtId="187" fontId="13" fillId="0" borderId="13" xfId="3" applyFont="1" applyBorder="1"/>
    <xf numFmtId="0" fontId="13" fillId="0" borderId="14" xfId="4" applyNumberFormat="1" applyFont="1" applyBorder="1" applyAlignment="1">
      <alignment horizontal="center"/>
    </xf>
    <xf numFmtId="0" fontId="13" fillId="0" borderId="13" xfId="0" applyFont="1" applyBorder="1" applyAlignment="1">
      <alignment horizontal="left"/>
    </xf>
    <xf numFmtId="187" fontId="13" fillId="0" borderId="5" xfId="3" applyFont="1" applyBorder="1"/>
    <xf numFmtId="0" fontId="13" fillId="0" borderId="7" xfId="4" applyNumberFormat="1" applyFont="1" applyBorder="1" applyAlignment="1">
      <alignment horizontal="center"/>
    </xf>
    <xf numFmtId="0" fontId="13" fillId="0" borderId="5" xfId="0" applyFont="1" applyBorder="1" applyAlignment="1">
      <alignment horizontal="left"/>
    </xf>
    <xf numFmtId="187" fontId="13" fillId="0" borderId="4" xfId="3" applyFont="1" applyBorder="1"/>
    <xf numFmtId="0" fontId="13" fillId="0" borderId="13" xfId="0" applyFont="1" applyBorder="1"/>
    <xf numFmtId="0" fontId="13" fillId="0" borderId="13" xfId="0" applyFont="1" applyBorder="1" applyAlignment="1">
      <alignment horizontal="center"/>
    </xf>
    <xf numFmtId="4" fontId="13" fillId="0" borderId="19" xfId="0" applyNumberFormat="1" applyFont="1" applyBorder="1" applyAlignment="1">
      <alignment horizontal="left"/>
    </xf>
    <xf numFmtId="4" fontId="13" fillId="0" borderId="5" xfId="0" applyNumberFormat="1" applyFont="1" applyBorder="1" applyAlignment="1">
      <alignment horizontal="left"/>
    </xf>
    <xf numFmtId="4" fontId="13" fillId="0" borderId="13" xfId="0" applyNumberFormat="1" applyFont="1" applyBorder="1"/>
    <xf numFmtId="4" fontId="4" fillId="0" borderId="13" xfId="0" applyNumberFormat="1" applyFont="1" applyBorder="1"/>
    <xf numFmtId="4" fontId="4" fillId="0" borderId="0" xfId="0" applyNumberFormat="1" applyFont="1"/>
    <xf numFmtId="0" fontId="8" fillId="4" borderId="20" xfId="0" applyFont="1" applyFill="1" applyBorder="1" applyAlignment="1">
      <alignment horizontal="center"/>
    </xf>
    <xf numFmtId="0" fontId="9" fillId="4" borderId="12" xfId="0" applyFont="1" applyFill="1" applyBorder="1" applyAlignment="1">
      <alignment horizontal="center"/>
    </xf>
    <xf numFmtId="4" fontId="4" fillId="0" borderId="12" xfId="0" applyNumberFormat="1" applyFont="1" applyBorder="1"/>
    <xf numFmtId="4" fontId="4" fillId="0" borderId="17" xfId="0" applyNumberFormat="1" applyFont="1" applyBorder="1"/>
    <xf numFmtId="0" fontId="13" fillId="0" borderId="21" xfId="0" applyFont="1" applyBorder="1" applyAlignment="1">
      <alignment horizontal="left"/>
    </xf>
    <xf numFmtId="4" fontId="13" fillId="0" borderId="22" xfId="0" applyNumberFormat="1" applyFont="1" applyBorder="1" applyAlignment="1">
      <alignment horizontal="left"/>
    </xf>
    <xf numFmtId="4" fontId="13" fillId="0" borderId="21" xfId="0" applyNumberFormat="1" applyFont="1" applyBorder="1" applyAlignment="1">
      <alignment horizontal="left"/>
    </xf>
    <xf numFmtId="0" fontId="9" fillId="4" borderId="23" xfId="4" applyNumberFormat="1" applyFont="1" applyFill="1" applyBorder="1" applyAlignment="1">
      <alignment horizontal="center"/>
    </xf>
    <xf numFmtId="4" fontId="4" fillId="4" borderId="24" xfId="0" applyNumberFormat="1" applyFont="1" applyFill="1" applyBorder="1"/>
    <xf numFmtId="187" fontId="9" fillId="4" borderId="24" xfId="3" applyFont="1" applyFill="1" applyBorder="1"/>
    <xf numFmtId="0" fontId="9" fillId="4" borderId="25" xfId="0" applyFont="1" applyFill="1" applyBorder="1"/>
    <xf numFmtId="0" fontId="9" fillId="4" borderId="24" xfId="0" applyFont="1" applyFill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26" xfId="0" applyFont="1" applyBorder="1"/>
    <xf numFmtId="0" fontId="9" fillId="4" borderId="27" xfId="0" applyFont="1" applyFill="1" applyBorder="1" applyAlignment="1">
      <alignment horizontal="center"/>
    </xf>
    <xf numFmtId="0" fontId="9" fillId="4" borderId="28" xfId="0" applyFont="1" applyFill="1" applyBorder="1" applyAlignment="1">
      <alignment horizontal="center"/>
    </xf>
    <xf numFmtId="187" fontId="13" fillId="0" borderId="19" xfId="3" applyFont="1" applyBorder="1"/>
    <xf numFmtId="187" fontId="9" fillId="0" borderId="29" xfId="3" applyFont="1" applyBorder="1"/>
    <xf numFmtId="187" fontId="9" fillId="4" borderId="30" xfId="3" applyFont="1" applyFill="1" applyBorder="1"/>
    <xf numFmtId="0" fontId="12" fillId="0" borderId="31" xfId="4" applyNumberFormat="1" applyFont="1" applyBorder="1" applyAlignment="1">
      <alignment horizontal="center"/>
    </xf>
    <xf numFmtId="0" fontId="9" fillId="0" borderId="32" xfId="4" applyNumberFormat="1" applyFont="1" applyBorder="1" applyAlignment="1">
      <alignment horizontal="center"/>
    </xf>
    <xf numFmtId="0" fontId="13" fillId="0" borderId="33" xfId="0" applyFont="1" applyBorder="1" applyAlignment="1">
      <alignment horizontal="left"/>
    </xf>
    <xf numFmtId="0" fontId="9" fillId="0" borderId="34" xfId="0" applyFont="1" applyBorder="1"/>
    <xf numFmtId="188" fontId="9" fillId="0" borderId="12" xfId="3" applyNumberFormat="1" applyFont="1" applyBorder="1"/>
    <xf numFmtId="0" fontId="4" fillId="0" borderId="35" xfId="0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188" fontId="9" fillId="0" borderId="4" xfId="3" applyNumberFormat="1" applyFont="1" applyBorder="1"/>
    <xf numFmtId="0" fontId="13" fillId="0" borderId="36" xfId="0" applyFont="1" applyBorder="1" applyAlignment="1">
      <alignment horizontal="left"/>
    </xf>
    <xf numFmtId="0" fontId="9" fillId="0" borderId="2" xfId="0" applyFont="1" applyBorder="1"/>
    <xf numFmtId="0" fontId="13" fillId="0" borderId="5" xfId="0" applyFont="1" applyBorder="1" applyAlignment="1">
      <alignment horizontal="center"/>
    </xf>
    <xf numFmtId="4" fontId="13" fillId="0" borderId="5" xfId="0" applyNumberFormat="1" applyFont="1" applyBorder="1"/>
    <xf numFmtId="0" fontId="9" fillId="0" borderId="3" xfId="0" applyFont="1" applyBorder="1" applyAlignment="1">
      <alignment horizontal="right"/>
    </xf>
    <xf numFmtId="4" fontId="4" fillId="0" borderId="5" xfId="0" applyNumberFormat="1" applyFont="1" applyBorder="1"/>
    <xf numFmtId="0" fontId="9" fillId="0" borderId="37" xfId="0" applyFont="1" applyBorder="1" applyAlignment="1">
      <alignment horizontal="left"/>
    </xf>
    <xf numFmtId="0" fontId="6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18" fillId="0" borderId="0" xfId="0" applyFont="1"/>
    <xf numFmtId="0" fontId="6" fillId="0" borderId="0" xfId="0" applyFont="1" applyBorder="1" applyAlignment="1">
      <alignment horizontal="right"/>
    </xf>
    <xf numFmtId="0" fontId="17" fillId="0" borderId="0" xfId="0" applyFont="1" applyBorder="1" applyAlignment="1">
      <alignment horizontal="center"/>
    </xf>
    <xf numFmtId="0" fontId="18" fillId="0" borderId="0" xfId="0" applyFont="1" applyBorder="1"/>
    <xf numFmtId="0" fontId="6" fillId="0" borderId="0" xfId="0" applyFont="1" applyBorder="1"/>
    <xf numFmtId="190" fontId="17" fillId="0" borderId="0" xfId="0" applyNumberFormat="1" applyFont="1" applyAlignment="1">
      <alignment horizontal="center"/>
    </xf>
    <xf numFmtId="0" fontId="6" fillId="0" borderId="0" xfId="0" applyFont="1" applyAlignment="1"/>
    <xf numFmtId="0" fontId="15" fillId="4" borderId="20" xfId="0" applyFont="1" applyFill="1" applyBorder="1" applyAlignment="1">
      <alignment horizontal="center" vertical="center"/>
    </xf>
    <xf numFmtId="0" fontId="16" fillId="4" borderId="20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15" fillId="4" borderId="2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88" fontId="4" fillId="0" borderId="0" xfId="3" applyNumberFormat="1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4" borderId="12" xfId="0" applyFont="1" applyFill="1" applyBorder="1" applyAlignment="1">
      <alignment horizontal="center" vertical="center"/>
    </xf>
    <xf numFmtId="0" fontId="21" fillId="0" borderId="14" xfId="4" applyNumberFormat="1" applyFont="1" applyBorder="1" applyAlignment="1">
      <alignment horizontal="center" vertical="center"/>
    </xf>
    <xf numFmtId="187" fontId="21" fillId="0" borderId="5" xfId="0" applyNumberFormat="1" applyFont="1" applyBorder="1" applyAlignment="1">
      <alignment horizontal="center" vertical="center"/>
    </xf>
    <xf numFmtId="4" fontId="21" fillId="0" borderId="5" xfId="0" applyNumberFormat="1" applyFont="1" applyBorder="1" applyAlignment="1">
      <alignment horizontal="left" vertical="center"/>
    </xf>
    <xf numFmtId="187" fontId="21" fillId="0" borderId="5" xfId="3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188" fontId="4" fillId="0" borderId="0" xfId="3" applyNumberFormat="1" applyFont="1" applyAlignment="1">
      <alignment vertical="center"/>
    </xf>
    <xf numFmtId="0" fontId="21" fillId="0" borderId="7" xfId="4" applyNumberFormat="1" applyFont="1" applyBorder="1" applyAlignment="1">
      <alignment horizontal="center" vertical="center"/>
    </xf>
    <xf numFmtId="187" fontId="21" fillId="0" borderId="13" xfId="0" applyNumberFormat="1" applyFont="1" applyBorder="1" applyAlignment="1">
      <alignment vertical="center"/>
    </xf>
    <xf numFmtId="0" fontId="21" fillId="0" borderId="13" xfId="0" applyFont="1" applyBorder="1" applyAlignment="1">
      <alignment horizontal="center" vertical="center"/>
    </xf>
    <xf numFmtId="187" fontId="21" fillId="0" borderId="4" xfId="3" applyFont="1" applyBorder="1" applyAlignment="1">
      <alignment vertical="center"/>
    </xf>
    <xf numFmtId="0" fontId="20" fillId="0" borderId="2" xfId="0" applyFont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20" fillId="4" borderId="23" xfId="4" applyNumberFormat="1" applyFont="1" applyFill="1" applyBorder="1" applyAlignment="1">
      <alignment horizontal="center" vertical="center"/>
    </xf>
    <xf numFmtId="0" fontId="20" fillId="4" borderId="24" xfId="0" applyFont="1" applyFill="1" applyBorder="1" applyAlignment="1">
      <alignment horizontal="center" vertical="center"/>
    </xf>
    <xf numFmtId="4" fontId="6" fillId="4" borderId="24" xfId="0" applyNumberFormat="1" applyFont="1" applyFill="1" applyBorder="1" applyAlignment="1">
      <alignment vertical="center"/>
    </xf>
    <xf numFmtId="187" fontId="20" fillId="4" borderId="24" xfId="3" applyFont="1" applyFill="1" applyBorder="1" applyAlignment="1">
      <alignment vertical="center"/>
    </xf>
    <xf numFmtId="187" fontId="15" fillId="4" borderId="24" xfId="3" applyFont="1" applyFill="1" applyBorder="1" applyAlignment="1">
      <alignment vertical="center"/>
    </xf>
    <xf numFmtId="0" fontId="20" fillId="4" borderId="25" xfId="0" applyFont="1" applyFill="1" applyBorder="1" applyAlignment="1">
      <alignment vertical="center"/>
    </xf>
    <xf numFmtId="187" fontId="4" fillId="0" borderId="0" xfId="0" applyNumberFormat="1" applyFont="1" applyAlignment="1">
      <alignment vertical="center"/>
    </xf>
    <xf numFmtId="0" fontId="4" fillId="0" borderId="0" xfId="0" applyFont="1" applyFill="1" applyAlignment="1">
      <alignment vertical="center"/>
    </xf>
    <xf numFmtId="188" fontId="4" fillId="0" borderId="0" xfId="3" applyNumberFormat="1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187" fontId="21" fillId="0" borderId="13" xfId="5" applyNumberFormat="1" applyFont="1" applyBorder="1" applyAlignment="1">
      <alignment vertical="center"/>
    </xf>
    <xf numFmtId="0" fontId="21" fillId="0" borderId="13" xfId="5" applyFont="1" applyBorder="1" applyAlignment="1">
      <alignment horizontal="center" vertical="center"/>
    </xf>
    <xf numFmtId="0" fontId="20" fillId="0" borderId="2" xfId="5" applyFont="1" applyBorder="1" applyAlignment="1">
      <alignment horizontal="center" vertical="center"/>
    </xf>
    <xf numFmtId="187" fontId="4" fillId="0" borderId="0" xfId="3" applyFont="1" applyBorder="1" applyAlignment="1">
      <alignment vertical="center"/>
    </xf>
    <xf numFmtId="187" fontId="4" fillId="0" borderId="0" xfId="3" applyFont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87" fontId="2" fillId="0" borderId="0" xfId="3" applyFont="1" applyAlignment="1">
      <alignment vertical="center"/>
    </xf>
    <xf numFmtId="0" fontId="6" fillId="0" borderId="39" xfId="0" applyFont="1" applyBorder="1" applyAlignment="1">
      <alignment horizontal="center" vertical="center"/>
    </xf>
    <xf numFmtId="187" fontId="6" fillId="0" borderId="35" xfId="3" applyFont="1" applyBorder="1" applyAlignment="1">
      <alignment vertical="center"/>
    </xf>
    <xf numFmtId="190" fontId="6" fillId="0" borderId="22" xfId="0" applyNumberFormat="1" applyFont="1" applyBorder="1" applyAlignment="1">
      <alignment horizontal="center" vertical="center"/>
    </xf>
    <xf numFmtId="187" fontId="6" fillId="0" borderId="13" xfId="3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187" fontId="6" fillId="0" borderId="3" xfId="3" applyFont="1" applyBorder="1" applyAlignment="1">
      <alignment vertical="center"/>
    </xf>
    <xf numFmtId="190" fontId="6" fillId="0" borderId="19" xfId="0" applyNumberFormat="1" applyFont="1" applyBorder="1" applyAlignment="1">
      <alignment horizontal="center" vertical="center"/>
    </xf>
    <xf numFmtId="0" fontId="6" fillId="0" borderId="38" xfId="0" applyFont="1" applyBorder="1" applyAlignment="1">
      <alignment vertical="center"/>
    </xf>
    <xf numFmtId="190" fontId="6" fillId="0" borderId="19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87" fontId="6" fillId="0" borderId="3" xfId="3" applyFont="1" applyBorder="1" applyAlignment="1" applyProtection="1">
      <alignment horizontal="center" vertical="center"/>
    </xf>
    <xf numFmtId="0" fontId="6" fillId="0" borderId="4" xfId="0" applyFont="1" applyBorder="1" applyAlignment="1">
      <alignment vertical="center"/>
    </xf>
    <xf numFmtId="187" fontId="6" fillId="0" borderId="5" xfId="3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41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187" fontId="6" fillId="0" borderId="16" xfId="3" applyFont="1" applyBorder="1" applyAlignment="1" applyProtection="1">
      <alignment horizontal="center" vertical="center"/>
    </xf>
    <xf numFmtId="187" fontId="6" fillId="0" borderId="72" xfId="3" applyFont="1" applyBorder="1" applyAlignment="1">
      <alignment vertical="center"/>
    </xf>
    <xf numFmtId="0" fontId="6" fillId="0" borderId="71" xfId="0" applyFont="1" applyBorder="1" applyAlignment="1">
      <alignment vertical="center"/>
    </xf>
    <xf numFmtId="187" fontId="6" fillId="0" borderId="6" xfId="3" applyFont="1" applyBorder="1" applyAlignment="1">
      <alignment vertical="center"/>
    </xf>
    <xf numFmtId="0" fontId="6" fillId="0" borderId="42" xfId="0" applyFont="1" applyBorder="1" applyAlignment="1">
      <alignment vertical="center"/>
    </xf>
    <xf numFmtId="0" fontId="6" fillId="4" borderId="43" xfId="0" applyFont="1" applyFill="1" applyBorder="1" applyAlignment="1">
      <alignment horizontal="center" vertical="center"/>
    </xf>
    <xf numFmtId="43" fontId="6" fillId="4" borderId="44" xfId="0" applyNumberFormat="1" applyFont="1" applyFill="1" applyBorder="1" applyAlignment="1">
      <alignment vertical="center"/>
    </xf>
    <xf numFmtId="0" fontId="6" fillId="4" borderId="45" xfId="0" applyFont="1" applyFill="1" applyBorder="1" applyAlignment="1">
      <alignment vertical="center"/>
    </xf>
    <xf numFmtId="0" fontId="6" fillId="4" borderId="46" xfId="0" applyFont="1" applyFill="1" applyBorder="1" applyAlignment="1">
      <alignment vertical="center"/>
    </xf>
    <xf numFmtId="187" fontId="16" fillId="4" borderId="48" xfId="3" applyFont="1" applyFill="1" applyBorder="1" applyAlignment="1">
      <alignment vertical="center"/>
    </xf>
    <xf numFmtId="0" fontId="6" fillId="4" borderId="47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190" fontId="6" fillId="0" borderId="1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190" fontId="6" fillId="0" borderId="13" xfId="0" applyNumberFormat="1" applyFont="1" applyBorder="1" applyAlignment="1">
      <alignment horizontal="right" vertical="center"/>
    </xf>
    <xf numFmtId="0" fontId="6" fillId="0" borderId="29" xfId="0" applyFont="1" applyBorder="1" applyAlignment="1">
      <alignment vertical="center"/>
    </xf>
    <xf numFmtId="0" fontId="21" fillId="0" borderId="7" xfId="4" applyNumberFormat="1" applyFont="1" applyBorder="1" applyAlignment="1">
      <alignment horizontal="center"/>
    </xf>
    <xf numFmtId="187" fontId="21" fillId="0" borderId="13" xfId="0" applyNumberFormat="1" applyFont="1" applyBorder="1"/>
    <xf numFmtId="0" fontId="21" fillId="0" borderId="13" xfId="0" applyFont="1" applyBorder="1" applyAlignment="1">
      <alignment horizontal="center"/>
    </xf>
    <xf numFmtId="187" fontId="21" fillId="0" borderId="4" xfId="3" applyFont="1" applyBorder="1"/>
    <xf numFmtId="187" fontId="21" fillId="0" borderId="5" xfId="3" applyFont="1" applyBorder="1"/>
    <xf numFmtId="0" fontId="20" fillId="0" borderId="8" xfId="0" applyFont="1" applyBorder="1"/>
    <xf numFmtId="188" fontId="4" fillId="0" borderId="0" xfId="3" applyNumberFormat="1" applyFont="1"/>
    <xf numFmtId="0" fontId="20" fillId="0" borderId="2" xfId="0" applyFont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0" fillId="0" borderId="4" xfId="0" applyFont="1" applyBorder="1" applyAlignment="1"/>
    <xf numFmtId="0" fontId="6" fillId="0" borderId="8" xfId="0" applyFont="1" applyBorder="1" applyAlignment="1">
      <alignment vertical="center"/>
    </xf>
    <xf numFmtId="0" fontId="21" fillId="0" borderId="4" xfId="0" applyFont="1" applyBorder="1" applyAlignment="1">
      <alignment horizontal="left"/>
    </xf>
    <xf numFmtId="0" fontId="21" fillId="0" borderId="4" xfId="5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187" fontId="21" fillId="0" borderId="13" xfId="5" applyNumberFormat="1" applyFont="1" applyFill="1" applyBorder="1" applyAlignment="1">
      <alignment vertical="center"/>
    </xf>
    <xf numFmtId="187" fontId="21" fillId="0" borderId="13" xfId="0" applyNumberFormat="1" applyFont="1" applyFill="1" applyBorder="1" applyAlignment="1"/>
    <xf numFmtId="187" fontId="21" fillId="0" borderId="4" xfId="3" applyFont="1" applyBorder="1" applyAlignment="1"/>
    <xf numFmtId="187" fontId="21" fillId="0" borderId="5" xfId="3" applyFont="1" applyBorder="1" applyAlignment="1"/>
    <xf numFmtId="187" fontId="21" fillId="0" borderId="5" xfId="5" applyNumberFormat="1" applyFont="1" applyBorder="1" applyAlignment="1">
      <alignment horizontal="center" vertical="center"/>
    </xf>
    <xf numFmtId="4" fontId="21" fillId="0" borderId="5" xfId="5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21" fillId="0" borderId="4" xfId="5" applyFont="1" applyBorder="1" applyAlignment="1">
      <alignment horizontal="left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4" applyNumberFormat="1" applyFont="1" applyFill="1" applyBorder="1" applyAlignment="1">
      <alignment horizontal="center" vertical="center"/>
    </xf>
    <xf numFmtId="187" fontId="21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left" vertical="center"/>
    </xf>
    <xf numFmtId="187" fontId="21" fillId="0" borderId="0" xfId="3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187" fontId="21" fillId="0" borderId="0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0" fillId="0" borderId="0" xfId="4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vertical="center"/>
    </xf>
    <xf numFmtId="187" fontId="20" fillId="0" borderId="0" xfId="3" applyFont="1" applyFill="1" applyBorder="1" applyAlignment="1">
      <alignment vertical="center"/>
    </xf>
    <xf numFmtId="187" fontId="15" fillId="0" borderId="0" xfId="3" applyFont="1" applyFill="1" applyBorder="1" applyAlignment="1">
      <alignment vertical="center"/>
    </xf>
    <xf numFmtId="0" fontId="15" fillId="4" borderId="20" xfId="0" applyFont="1" applyFill="1" applyBorder="1" applyAlignment="1">
      <alignment horizontal="center" vertical="center"/>
    </xf>
    <xf numFmtId="0" fontId="20" fillId="0" borderId="15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15" fillId="4" borderId="20" xfId="0" applyFont="1" applyFill="1" applyBorder="1" applyAlignment="1">
      <alignment horizontal="center" vertical="center"/>
    </xf>
    <xf numFmtId="0" fontId="21" fillId="0" borderId="4" xfId="5" applyFont="1" applyBorder="1" applyAlignment="1">
      <alignment horizontal="left" vertical="center"/>
    </xf>
    <xf numFmtId="0" fontId="6" fillId="0" borderId="2" xfId="0" applyFont="1" applyBorder="1" applyAlignment="1"/>
    <xf numFmtId="0" fontId="6" fillId="0" borderId="4" xfId="0" applyFont="1" applyBorder="1" applyAlignment="1"/>
    <xf numFmtId="0" fontId="21" fillId="0" borderId="4" xfId="0" applyFont="1" applyBorder="1" applyAlignment="1"/>
    <xf numFmtId="0" fontId="6" fillId="0" borderId="2" xfId="0" applyFont="1" applyBorder="1" applyAlignment="1">
      <alignment horizontal="left"/>
    </xf>
    <xf numFmtId="0" fontId="6" fillId="0" borderId="0" xfId="0" applyFont="1" applyAlignment="1">
      <alignment horizontal="right" vertical="center"/>
    </xf>
    <xf numFmtId="187" fontId="25" fillId="0" borderId="13" xfId="0" applyNumberFormat="1" applyFont="1" applyBorder="1"/>
    <xf numFmtId="0" fontId="25" fillId="0" borderId="13" xfId="0" applyFont="1" applyBorder="1" applyAlignment="1">
      <alignment horizontal="center"/>
    </xf>
    <xf numFmtId="187" fontId="25" fillId="0" borderId="4" xfId="3" applyFont="1" applyBorder="1"/>
    <xf numFmtId="187" fontId="25" fillId="0" borderId="5" xfId="3" applyFont="1" applyBorder="1"/>
    <xf numFmtId="0" fontId="21" fillId="0" borderId="4" xfId="5" applyFont="1" applyBorder="1" applyAlignment="1">
      <alignment horizontal="left" vertical="center"/>
    </xf>
    <xf numFmtId="0" fontId="21" fillId="0" borderId="4" xfId="5" applyFont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20" fillId="0" borderId="0" xfId="5" applyFont="1" applyFill="1" applyBorder="1" applyAlignment="1">
      <alignment horizontal="center" vertical="center"/>
    </xf>
    <xf numFmtId="0" fontId="21" fillId="0" borderId="0" xfId="5" applyFont="1" applyFill="1" applyBorder="1" applyAlignment="1">
      <alignment horizontal="left" vertical="center"/>
    </xf>
    <xf numFmtId="187" fontId="21" fillId="0" borderId="0" xfId="5" applyNumberFormat="1" applyFont="1" applyFill="1" applyBorder="1" applyAlignment="1">
      <alignment vertical="center"/>
    </xf>
    <xf numFmtId="0" fontId="21" fillId="0" borderId="0" xfId="5" applyFont="1" applyFill="1" applyBorder="1" applyAlignment="1">
      <alignment horizontal="center" vertical="center"/>
    </xf>
    <xf numFmtId="191" fontId="21" fillId="0" borderId="0" xfId="5" applyNumberFormat="1" applyFont="1" applyFill="1" applyBorder="1" applyAlignment="1">
      <alignment vertical="center"/>
    </xf>
    <xf numFmtId="0" fontId="21" fillId="0" borderId="0" xfId="5" applyFont="1" applyFill="1" applyBorder="1" applyAlignment="1">
      <alignment vertical="center"/>
    </xf>
    <xf numFmtId="187" fontId="21" fillId="0" borderId="0" xfId="5" applyNumberFormat="1" applyFont="1" applyFill="1" applyBorder="1" applyAlignment="1">
      <alignment horizontal="center" vertical="center"/>
    </xf>
    <xf numFmtId="4" fontId="21" fillId="0" borderId="0" xfId="5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21" fillId="0" borderId="4" xfId="5" applyFont="1" applyBorder="1" applyAlignment="1">
      <alignment horizontal="left" vertical="center"/>
    </xf>
    <xf numFmtId="0" fontId="16" fillId="2" borderId="0" xfId="0" applyFont="1" applyFill="1" applyBorder="1" applyAlignment="1">
      <alignment horizontal="center"/>
    </xf>
    <xf numFmtId="0" fontId="15" fillId="3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17" fillId="0" borderId="0" xfId="0" applyFont="1" applyAlignment="1">
      <alignment horizontal="left"/>
    </xf>
    <xf numFmtId="14" fontId="17" fillId="0" borderId="0" xfId="0" applyNumberFormat="1" applyFont="1" applyAlignment="1">
      <alignment horizontal="left"/>
    </xf>
    <xf numFmtId="189" fontId="17" fillId="0" borderId="0" xfId="0" applyNumberFormat="1" applyFont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5" fillId="0" borderId="65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4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 applyProtection="1">
      <alignment horizontal="left" vertical="center"/>
      <protection locked="0"/>
    </xf>
    <xf numFmtId="0" fontId="16" fillId="4" borderId="43" xfId="0" applyFont="1" applyFill="1" applyBorder="1" applyAlignment="1">
      <alignment horizontal="center" vertical="center"/>
    </xf>
    <xf numFmtId="0" fontId="16" fillId="4" borderId="46" xfId="0" applyFont="1" applyFill="1" applyBorder="1" applyAlignment="1">
      <alignment horizontal="center" vertical="center"/>
    </xf>
    <xf numFmtId="0" fontId="16" fillId="4" borderId="66" xfId="0" applyFont="1" applyFill="1" applyBorder="1" applyAlignment="1">
      <alignment horizontal="center" vertical="center"/>
    </xf>
    <xf numFmtId="0" fontId="16" fillId="4" borderId="67" xfId="0" applyFont="1" applyFill="1" applyBorder="1" applyAlignment="1">
      <alignment horizontal="center" vertical="center"/>
    </xf>
    <xf numFmtId="0" fontId="16" fillId="4" borderId="58" xfId="0" applyFont="1" applyFill="1" applyBorder="1" applyAlignment="1">
      <alignment horizontal="center" vertical="center"/>
    </xf>
    <xf numFmtId="0" fontId="16" fillId="4" borderId="70" xfId="0" applyFont="1" applyFill="1" applyBorder="1" applyAlignment="1">
      <alignment horizontal="center" vertical="center"/>
    </xf>
    <xf numFmtId="0" fontId="16" fillId="4" borderId="36" xfId="0" applyFont="1" applyFill="1" applyBorder="1" applyAlignment="1">
      <alignment horizontal="center" vertical="center"/>
    </xf>
    <xf numFmtId="0" fontId="16" fillId="4" borderId="59" xfId="0" applyFont="1" applyFill="1" applyBorder="1" applyAlignment="1">
      <alignment horizontal="center" vertical="center"/>
    </xf>
    <xf numFmtId="0" fontId="16" fillId="4" borderId="65" xfId="0" applyFont="1" applyFill="1" applyBorder="1" applyAlignment="1">
      <alignment horizontal="center" vertical="center"/>
    </xf>
    <xf numFmtId="0" fontId="16" fillId="4" borderId="28" xfId="0" applyFont="1" applyFill="1" applyBorder="1" applyAlignment="1">
      <alignment horizontal="center" vertical="center"/>
    </xf>
    <xf numFmtId="0" fontId="6" fillId="4" borderId="63" xfId="0" applyFont="1" applyFill="1" applyBorder="1" applyAlignment="1">
      <alignment horizontal="left" vertical="center"/>
    </xf>
    <xf numFmtId="0" fontId="6" fillId="4" borderId="68" xfId="0" applyFont="1" applyFill="1" applyBorder="1" applyAlignment="1">
      <alignment horizontal="left" vertical="center"/>
    </xf>
    <xf numFmtId="0" fontId="26" fillId="4" borderId="68" xfId="0" applyFont="1" applyFill="1" applyBorder="1" applyAlignment="1">
      <alignment horizontal="left" vertical="center"/>
    </xf>
    <xf numFmtId="0" fontId="26" fillId="4" borderId="69" xfId="0" applyFont="1" applyFill="1" applyBorder="1" applyAlignment="1">
      <alignment horizontal="left" vertical="center"/>
    </xf>
    <xf numFmtId="0" fontId="6" fillId="0" borderId="57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6" fillId="4" borderId="54" xfId="0" applyFont="1" applyFill="1" applyBorder="1" applyAlignment="1">
      <alignment horizontal="left" vertical="center"/>
    </xf>
    <xf numFmtId="0" fontId="6" fillId="4" borderId="60" xfId="0" applyFont="1" applyFill="1" applyBorder="1" applyAlignment="1">
      <alignment horizontal="left" vertical="center"/>
    </xf>
    <xf numFmtId="0" fontId="6" fillId="4" borderId="55" xfId="0" applyFont="1" applyFill="1" applyBorder="1" applyAlignment="1">
      <alignment horizontal="left" vertical="center"/>
    </xf>
    <xf numFmtId="0" fontId="16" fillId="4" borderId="20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6" fillId="0" borderId="2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6" fillId="0" borderId="4" xfId="0" applyFont="1" applyBorder="1" applyAlignment="1">
      <alignment horizontal="center" vertical="center"/>
    </xf>
    <xf numFmtId="0" fontId="6" fillId="4" borderId="69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15" fillId="0" borderId="56" xfId="0" applyFont="1" applyBorder="1" applyAlignment="1">
      <alignment horizontal="center" vertical="center"/>
    </xf>
    <xf numFmtId="0" fontId="15" fillId="0" borderId="15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14" fontId="20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 vertical="center"/>
      <protection locked="0"/>
    </xf>
    <xf numFmtId="0" fontId="15" fillId="4" borderId="52" xfId="0" applyFont="1" applyFill="1" applyBorder="1" applyAlignment="1">
      <alignment horizontal="center" vertical="center"/>
    </xf>
    <xf numFmtId="0" fontId="15" fillId="4" borderId="53" xfId="0" applyFont="1" applyFill="1" applyBorder="1" applyAlignment="1">
      <alignment horizontal="center" vertical="center"/>
    </xf>
    <xf numFmtId="0" fontId="15" fillId="4" borderId="44" xfId="0" applyFont="1" applyFill="1" applyBorder="1" applyAlignment="1">
      <alignment horizontal="center" vertical="center"/>
    </xf>
    <xf numFmtId="0" fontId="15" fillId="4" borderId="48" xfId="0" applyFont="1" applyFill="1" applyBorder="1" applyAlignment="1">
      <alignment horizontal="center" vertical="center"/>
    </xf>
    <xf numFmtId="0" fontId="15" fillId="4" borderId="20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4" fontId="15" fillId="4" borderId="20" xfId="0" applyNumberFormat="1" applyFont="1" applyFill="1" applyBorder="1" applyAlignment="1">
      <alignment horizontal="center" vertical="center"/>
    </xf>
    <xf numFmtId="4" fontId="15" fillId="4" borderId="12" xfId="0" applyNumberFormat="1" applyFont="1" applyFill="1" applyBorder="1" applyAlignment="1">
      <alignment horizontal="center" vertical="center"/>
    </xf>
    <xf numFmtId="0" fontId="15" fillId="4" borderId="54" xfId="0" applyFont="1" applyFill="1" applyBorder="1" applyAlignment="1">
      <alignment horizontal="center" vertical="center"/>
    </xf>
    <xf numFmtId="0" fontId="15" fillId="4" borderId="55" xfId="0" applyFont="1" applyFill="1" applyBorder="1" applyAlignment="1">
      <alignment horizontal="center" vertical="center"/>
    </xf>
    <xf numFmtId="0" fontId="15" fillId="4" borderId="50" xfId="0" applyFont="1" applyFill="1" applyBorder="1" applyAlignment="1">
      <alignment horizontal="center" vertical="center"/>
    </xf>
    <xf numFmtId="0" fontId="15" fillId="4" borderId="51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/>
    </xf>
    <xf numFmtId="0" fontId="21" fillId="0" borderId="4" xfId="0" applyFont="1" applyBorder="1" applyAlignment="1">
      <alignment horizontal="left"/>
    </xf>
    <xf numFmtId="0" fontId="15" fillId="4" borderId="27" xfId="0" applyFont="1" applyFill="1" applyBorder="1" applyAlignment="1">
      <alignment horizontal="center" vertical="center"/>
    </xf>
    <xf numFmtId="0" fontId="15" fillId="4" borderId="30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21" fillId="0" borderId="0" xfId="5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14" fontId="20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4" fontId="15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187" fontId="20" fillId="0" borderId="0" xfId="0" applyNumberFormat="1" applyFont="1" applyFill="1" applyBorder="1" applyAlignment="1">
      <alignment horizontal="left" vertical="center"/>
    </xf>
    <xf numFmtId="0" fontId="22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8" fillId="4" borderId="54" xfId="0" applyFont="1" applyFill="1" applyBorder="1" applyAlignment="1">
      <alignment horizontal="center"/>
    </xf>
    <xf numFmtId="0" fontId="8" fillId="4" borderId="55" xfId="0" applyFont="1" applyFill="1" applyBorder="1" applyAlignment="1">
      <alignment horizontal="center"/>
    </xf>
    <xf numFmtId="0" fontId="11" fillId="0" borderId="57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8" fillId="4" borderId="27" xfId="0" applyFont="1" applyFill="1" applyBorder="1" applyAlignment="1">
      <alignment horizontal="center"/>
    </xf>
    <xf numFmtId="0" fontId="8" fillId="4" borderId="3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56" xfId="0" applyFont="1" applyBorder="1" applyAlignment="1">
      <alignment horizontal="center"/>
    </xf>
    <xf numFmtId="0" fontId="8" fillId="0" borderId="15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8" fillId="0" borderId="1" xfId="0" applyFont="1" applyBorder="1" applyAlignment="1" applyProtection="1">
      <alignment horizontal="left"/>
      <protection locked="0"/>
    </xf>
    <xf numFmtId="0" fontId="8" fillId="4" borderId="50" xfId="0" applyFont="1" applyFill="1" applyBorder="1" applyAlignment="1">
      <alignment horizontal="center" vertical="center"/>
    </xf>
    <xf numFmtId="0" fontId="8" fillId="4" borderId="51" xfId="0" applyFont="1" applyFill="1" applyBorder="1" applyAlignment="1">
      <alignment horizontal="center" vertical="center"/>
    </xf>
    <xf numFmtId="0" fontId="12" fillId="0" borderId="58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0" fontId="8" fillId="4" borderId="52" xfId="0" applyFont="1" applyFill="1" applyBorder="1" applyAlignment="1">
      <alignment horizontal="center" vertical="center"/>
    </xf>
    <xf numFmtId="0" fontId="8" fillId="4" borderId="53" xfId="0" applyFont="1" applyFill="1" applyBorder="1" applyAlignment="1">
      <alignment horizontal="center" vertical="center"/>
    </xf>
    <xf numFmtId="0" fontId="8" fillId="4" borderId="44" xfId="0" applyFont="1" applyFill="1" applyBorder="1" applyAlignment="1">
      <alignment horizontal="center" vertical="center"/>
    </xf>
    <xf numFmtId="0" fontId="8" fillId="4" borderId="48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4" fontId="8" fillId="4" borderId="20" xfId="0" applyNumberFormat="1" applyFont="1" applyFill="1" applyBorder="1" applyAlignment="1">
      <alignment horizontal="center" vertical="center"/>
    </xf>
    <xf numFmtId="4" fontId="8" fillId="4" borderId="12" xfId="0" applyNumberFormat="1" applyFont="1" applyFill="1" applyBorder="1" applyAlignment="1">
      <alignment horizontal="center" vertical="center"/>
    </xf>
    <xf numFmtId="0" fontId="8" fillId="4" borderId="60" xfId="0" applyFont="1" applyFill="1" applyBorder="1" applyAlignment="1">
      <alignment horizontal="center"/>
    </xf>
    <xf numFmtId="0" fontId="8" fillId="4" borderId="58" xfId="0" applyFont="1" applyFill="1" applyBorder="1" applyAlignment="1">
      <alignment horizontal="center" vertical="center"/>
    </xf>
    <xf numFmtId="0" fontId="8" fillId="4" borderId="59" xfId="0" applyFont="1" applyFill="1" applyBorder="1" applyAlignment="1">
      <alignment horizontal="center" vertical="center"/>
    </xf>
    <xf numFmtId="0" fontId="12" fillId="0" borderId="21" xfId="0" applyFont="1" applyBorder="1" applyAlignment="1">
      <alignment horizontal="center"/>
    </xf>
    <xf numFmtId="0" fontId="12" fillId="0" borderId="57" xfId="0" applyFont="1" applyBorder="1" applyAlignment="1">
      <alignment horizontal="center"/>
    </xf>
    <xf numFmtId="0" fontId="13" fillId="0" borderId="5" xfId="0" applyFont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8" fillId="4" borderId="61" xfId="0" applyFont="1" applyFill="1" applyBorder="1" applyAlignment="1">
      <alignment horizontal="center" vertical="center"/>
    </xf>
    <xf numFmtId="0" fontId="8" fillId="4" borderId="62" xfId="0" applyFont="1" applyFill="1" applyBorder="1" applyAlignment="1">
      <alignment horizontal="center" vertical="center"/>
    </xf>
    <xf numFmtId="0" fontId="8" fillId="4" borderId="54" xfId="0" applyFont="1" applyFill="1" applyBorder="1" applyAlignment="1">
      <alignment horizontal="center" vertical="center"/>
    </xf>
    <xf numFmtId="0" fontId="8" fillId="4" borderId="63" xfId="0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/>
    </xf>
    <xf numFmtId="0" fontId="14" fillId="0" borderId="2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13" fillId="0" borderId="64" xfId="0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29" xfId="0" applyFont="1" applyBorder="1" applyAlignment="1">
      <alignment horizontal="center"/>
    </xf>
  </cellXfs>
  <cellStyles count="6">
    <cellStyle name="Hyperlink" xfId="1" builtinId="8"/>
    <cellStyle name="Normal_สรุปผลการประเมินราคา" xfId="2"/>
    <cellStyle name="เครื่องหมายจุลภาค" xfId="3" builtinId="3"/>
    <cellStyle name="เปอร์เซ็นต์" xfId="4" builtinId="5"/>
    <cellStyle name="ปกติ" xfId="0" builtinId="0"/>
    <cellStyle name="ปกติ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116417</xdr:colOff>
      <xdr:row>0</xdr:row>
      <xdr:rowOff>31748</xdr:rowOff>
    </xdr:from>
    <xdr:to>
      <xdr:col>1</xdr:col>
      <xdr:colOff>254002</xdr:colOff>
      <xdr:row>1</xdr:row>
      <xdr:rowOff>253999</xdr:rowOff>
    </xdr:to>
    <xdr:pic>
      <xdr:nvPicPr>
        <xdr:cNvPr id="2" name="รูปภาพ 1" descr="TakPao-01_04.jpg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6417" y="31748"/>
          <a:ext cx="556685" cy="5577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116417</xdr:colOff>
      <xdr:row>0</xdr:row>
      <xdr:rowOff>31748</xdr:rowOff>
    </xdr:from>
    <xdr:to>
      <xdr:col>1</xdr:col>
      <xdr:colOff>254002</xdr:colOff>
      <xdr:row>1</xdr:row>
      <xdr:rowOff>253999</xdr:rowOff>
    </xdr:to>
    <xdr:pic>
      <xdr:nvPicPr>
        <xdr:cNvPr id="2" name="รูปภาพ 1" descr="TakPao-01_04.jpg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6417" y="31748"/>
          <a:ext cx="556685" cy="5577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0</xdr:row>
      <xdr:rowOff>31750</xdr:rowOff>
    </xdr:from>
    <xdr:to>
      <xdr:col>1</xdr:col>
      <xdr:colOff>148163</xdr:colOff>
      <xdr:row>1</xdr:row>
      <xdr:rowOff>243414</xdr:rowOff>
    </xdr:to>
    <xdr:pic>
      <xdr:nvPicPr>
        <xdr:cNvPr id="2" name="รูปภาพ 1" descr="TakPao-01_04.jpg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49" y="31750"/>
          <a:ext cx="548214" cy="54715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52915</xdr:colOff>
      <xdr:row>0</xdr:row>
      <xdr:rowOff>10583</xdr:rowOff>
    </xdr:from>
    <xdr:to>
      <xdr:col>1</xdr:col>
      <xdr:colOff>105829</xdr:colOff>
      <xdr:row>1</xdr:row>
      <xdr:rowOff>275164</xdr:rowOff>
    </xdr:to>
    <xdr:pic>
      <xdr:nvPicPr>
        <xdr:cNvPr id="9" name="รูปภาพ 8" descr="TakPao-01_04.jpg">
          <a:extLst>
            <a:ext uri="{FF2B5EF4-FFF2-40B4-BE49-F238E27FC236}">
              <a16:creationId xmlns=""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7725833"/>
          <a:ext cx="550331" cy="550331"/>
        </a:xfrm>
        <a:prstGeom prst="rect">
          <a:avLst/>
        </a:prstGeom>
      </xdr:spPr>
    </xdr:pic>
    <xdr:clientData/>
  </xdr:twoCellAnchor>
  <xdr:twoCellAnchor editAs="oneCell">
    <xdr:from>
      <xdr:col>0</xdr:col>
      <xdr:colOff>52915</xdr:colOff>
      <xdr:row>27</xdr:row>
      <xdr:rowOff>31749</xdr:rowOff>
    </xdr:from>
    <xdr:to>
      <xdr:col>1</xdr:col>
      <xdr:colOff>105829</xdr:colOff>
      <xdr:row>28</xdr:row>
      <xdr:rowOff>275163</xdr:rowOff>
    </xdr:to>
    <xdr:pic>
      <xdr:nvPicPr>
        <xdr:cNvPr id="4" name="รูปภาพ 3" descr="TakPao-01_04.jpg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7842249"/>
          <a:ext cx="550331" cy="550331"/>
        </a:xfrm>
        <a:prstGeom prst="rect">
          <a:avLst/>
        </a:prstGeom>
      </xdr:spPr>
    </xdr:pic>
    <xdr:clientData/>
  </xdr:twoCellAnchor>
  <xdr:twoCellAnchor editAs="oneCell">
    <xdr:from>
      <xdr:col>0</xdr:col>
      <xdr:colOff>52915</xdr:colOff>
      <xdr:row>54</xdr:row>
      <xdr:rowOff>31749</xdr:rowOff>
    </xdr:from>
    <xdr:to>
      <xdr:col>1</xdr:col>
      <xdr:colOff>105829</xdr:colOff>
      <xdr:row>55</xdr:row>
      <xdr:rowOff>275163</xdr:rowOff>
    </xdr:to>
    <xdr:pic>
      <xdr:nvPicPr>
        <xdr:cNvPr id="5" name="รูปภาพ 4" descr="TakPao-01_04.jpg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7842249"/>
          <a:ext cx="550331" cy="550331"/>
        </a:xfrm>
        <a:prstGeom prst="rect">
          <a:avLst/>
        </a:prstGeom>
      </xdr:spPr>
    </xdr:pic>
    <xdr:clientData/>
  </xdr:twoCellAnchor>
  <xdr:twoCellAnchor editAs="oneCell">
    <xdr:from>
      <xdr:col>0</xdr:col>
      <xdr:colOff>52915</xdr:colOff>
      <xdr:row>54</xdr:row>
      <xdr:rowOff>31749</xdr:rowOff>
    </xdr:from>
    <xdr:to>
      <xdr:col>1</xdr:col>
      <xdr:colOff>105829</xdr:colOff>
      <xdr:row>55</xdr:row>
      <xdr:rowOff>275163</xdr:rowOff>
    </xdr:to>
    <xdr:pic>
      <xdr:nvPicPr>
        <xdr:cNvPr id="11" name="รูปภาพ 10" descr="TakPao-01_04.jpg">
          <a:extLst>
            <a:ext uri="{FF2B5EF4-FFF2-40B4-BE49-F238E27FC236}">
              <a16:creationId xmlns=""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15652749"/>
          <a:ext cx="550331" cy="529164"/>
        </a:xfrm>
        <a:prstGeom prst="rect">
          <a:avLst/>
        </a:prstGeom>
      </xdr:spPr>
    </xdr:pic>
    <xdr:clientData/>
  </xdr:twoCellAnchor>
  <xdr:oneCellAnchor>
    <xdr:from>
      <xdr:col>0</xdr:col>
      <xdr:colOff>52915</xdr:colOff>
      <xdr:row>81</xdr:row>
      <xdr:rowOff>31749</xdr:rowOff>
    </xdr:from>
    <xdr:ext cx="550331" cy="529164"/>
    <xdr:pic>
      <xdr:nvPicPr>
        <xdr:cNvPr id="7" name="รูปภาพ 6" descr="TakPao-01_04.jpg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15462249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108</xdr:row>
      <xdr:rowOff>31749</xdr:rowOff>
    </xdr:from>
    <xdr:ext cx="550331" cy="529164"/>
    <xdr:pic>
      <xdr:nvPicPr>
        <xdr:cNvPr id="10" name="รูปภาพ 9" descr="TakPao-01_04.jpg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23177499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108</xdr:row>
      <xdr:rowOff>31749</xdr:rowOff>
    </xdr:from>
    <xdr:ext cx="550331" cy="529164"/>
    <xdr:pic>
      <xdr:nvPicPr>
        <xdr:cNvPr id="12" name="รูปภาพ 11" descr="TakPao-01_04.jpg">
          <a:extLst>
            <a:ext uri="{FF2B5EF4-FFF2-40B4-BE49-F238E27FC236}">
              <a16:creationId xmlns=""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23177499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134</xdr:row>
      <xdr:rowOff>31749</xdr:rowOff>
    </xdr:from>
    <xdr:ext cx="550331" cy="529164"/>
    <xdr:pic>
      <xdr:nvPicPr>
        <xdr:cNvPr id="13" name="รูปภาพ 12" descr="TakPao-01_04.jpg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30892749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159</xdr:row>
      <xdr:rowOff>31749</xdr:rowOff>
    </xdr:from>
    <xdr:ext cx="550331" cy="529164"/>
    <xdr:pic>
      <xdr:nvPicPr>
        <xdr:cNvPr id="14" name="รูปภาพ 13" descr="TakPao-01_04.jpg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38607999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159</xdr:row>
      <xdr:rowOff>31749</xdr:rowOff>
    </xdr:from>
    <xdr:ext cx="550331" cy="529164"/>
    <xdr:pic>
      <xdr:nvPicPr>
        <xdr:cNvPr id="15" name="รูปภาพ 14" descr="TakPao-01_04.jpg">
          <a:extLst>
            <a:ext uri="{FF2B5EF4-FFF2-40B4-BE49-F238E27FC236}">
              <a16:creationId xmlns=""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38607999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184</xdr:row>
      <xdr:rowOff>31749</xdr:rowOff>
    </xdr:from>
    <xdr:ext cx="550331" cy="529164"/>
    <xdr:pic>
      <xdr:nvPicPr>
        <xdr:cNvPr id="16" name="รูปภาพ 15" descr="TakPao-01_04.jpg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46270332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209</xdr:row>
      <xdr:rowOff>31749</xdr:rowOff>
    </xdr:from>
    <xdr:ext cx="550331" cy="529164"/>
    <xdr:pic>
      <xdr:nvPicPr>
        <xdr:cNvPr id="17" name="รูปภาพ 16" descr="TakPao-01_04.jpg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54017332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209</xdr:row>
      <xdr:rowOff>31749</xdr:rowOff>
    </xdr:from>
    <xdr:ext cx="550331" cy="529164"/>
    <xdr:pic>
      <xdr:nvPicPr>
        <xdr:cNvPr id="18" name="รูปภาพ 17" descr="TakPao-01_04.jpg">
          <a:extLst>
            <a:ext uri="{FF2B5EF4-FFF2-40B4-BE49-F238E27FC236}">
              <a16:creationId xmlns=""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54017332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234</xdr:row>
      <xdr:rowOff>31749</xdr:rowOff>
    </xdr:from>
    <xdr:ext cx="550331" cy="529164"/>
    <xdr:pic>
      <xdr:nvPicPr>
        <xdr:cNvPr id="19" name="รูปภาพ 18" descr="TakPao-01_04.jpg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61764332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259</xdr:row>
      <xdr:rowOff>31749</xdr:rowOff>
    </xdr:from>
    <xdr:ext cx="550331" cy="529164"/>
    <xdr:pic>
      <xdr:nvPicPr>
        <xdr:cNvPr id="20" name="รูปภาพ 19" descr="TakPao-01_04.jpg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69511332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259</xdr:row>
      <xdr:rowOff>31749</xdr:rowOff>
    </xdr:from>
    <xdr:ext cx="550331" cy="529164"/>
    <xdr:pic>
      <xdr:nvPicPr>
        <xdr:cNvPr id="21" name="รูปภาพ 20" descr="TakPao-01_04.jpg">
          <a:extLst>
            <a:ext uri="{FF2B5EF4-FFF2-40B4-BE49-F238E27FC236}">
              <a16:creationId xmlns=""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69511332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284</xdr:row>
      <xdr:rowOff>31749</xdr:rowOff>
    </xdr:from>
    <xdr:ext cx="550331" cy="529164"/>
    <xdr:pic>
      <xdr:nvPicPr>
        <xdr:cNvPr id="22" name="รูปภาพ 21" descr="TakPao-01_04.jpg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77258332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309</xdr:row>
      <xdr:rowOff>31749</xdr:rowOff>
    </xdr:from>
    <xdr:ext cx="550331" cy="529164"/>
    <xdr:pic>
      <xdr:nvPicPr>
        <xdr:cNvPr id="23" name="รูปภาพ 22" descr="TakPao-01_04.jpg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85005332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309</xdr:row>
      <xdr:rowOff>31749</xdr:rowOff>
    </xdr:from>
    <xdr:ext cx="550331" cy="529164"/>
    <xdr:pic>
      <xdr:nvPicPr>
        <xdr:cNvPr id="24" name="รูปภาพ 23" descr="TakPao-01_04.jpg">
          <a:extLst>
            <a:ext uri="{FF2B5EF4-FFF2-40B4-BE49-F238E27FC236}">
              <a16:creationId xmlns=""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85005332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334</xdr:row>
      <xdr:rowOff>31749</xdr:rowOff>
    </xdr:from>
    <xdr:ext cx="550331" cy="529164"/>
    <xdr:pic>
      <xdr:nvPicPr>
        <xdr:cNvPr id="25" name="รูปภาพ 24" descr="TakPao-01_04.jpg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92752332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359</xdr:row>
      <xdr:rowOff>31749</xdr:rowOff>
    </xdr:from>
    <xdr:ext cx="550331" cy="529164"/>
    <xdr:pic>
      <xdr:nvPicPr>
        <xdr:cNvPr id="26" name="รูปภาพ 25" descr="TakPao-01_04.jpg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100499332"/>
          <a:ext cx="550331" cy="529164"/>
        </a:xfrm>
        <a:prstGeom prst="rect">
          <a:avLst/>
        </a:prstGeom>
      </xdr:spPr>
    </xdr:pic>
    <xdr:clientData/>
  </xdr:oneCellAnchor>
  <xdr:oneCellAnchor>
    <xdr:from>
      <xdr:col>0</xdr:col>
      <xdr:colOff>52915</xdr:colOff>
      <xdr:row>359</xdr:row>
      <xdr:rowOff>31749</xdr:rowOff>
    </xdr:from>
    <xdr:ext cx="550331" cy="529164"/>
    <xdr:pic>
      <xdr:nvPicPr>
        <xdr:cNvPr id="27" name="รูปภาพ 26" descr="TakPao-01_04.jpg">
          <a:extLst>
            <a:ext uri="{FF2B5EF4-FFF2-40B4-BE49-F238E27FC236}">
              <a16:creationId xmlns=""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15" y="100499332"/>
          <a:ext cx="550331" cy="529164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1</xdr:col>
      <xdr:colOff>133350</xdr:colOff>
      <xdr:row>1</xdr:row>
      <xdr:rowOff>238125</xdr:rowOff>
    </xdr:to>
    <xdr:pic>
      <xdr:nvPicPr>
        <xdr:cNvPr id="5191" name="Picture 2" descr="อบจ-สีดำ">
          <a:extLst>
            <a:ext uri="{FF2B5EF4-FFF2-40B4-BE49-F238E27FC236}">
              <a16:creationId xmlns="" xmlns:a16="http://schemas.microsoft.com/office/drawing/2014/main" id="{00000000-0008-0000-0600-000047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28575"/>
          <a:ext cx="55245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26</xdr:row>
      <xdr:rowOff>28575</xdr:rowOff>
    </xdr:from>
    <xdr:to>
      <xdr:col>1</xdr:col>
      <xdr:colOff>133350</xdr:colOff>
      <xdr:row>27</xdr:row>
      <xdr:rowOff>238125</xdr:rowOff>
    </xdr:to>
    <xdr:pic>
      <xdr:nvPicPr>
        <xdr:cNvPr id="5192" name="Picture 2" descr="อบจ-สีดำ">
          <a:extLst>
            <a:ext uri="{FF2B5EF4-FFF2-40B4-BE49-F238E27FC236}">
              <a16:creationId xmlns="" xmlns:a16="http://schemas.microsoft.com/office/drawing/2014/main" id="{00000000-0008-0000-0600-00004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7800975"/>
          <a:ext cx="55245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52</xdr:row>
      <xdr:rowOff>28575</xdr:rowOff>
    </xdr:from>
    <xdr:to>
      <xdr:col>1</xdr:col>
      <xdr:colOff>133350</xdr:colOff>
      <xdr:row>53</xdr:row>
      <xdr:rowOff>238125</xdr:rowOff>
    </xdr:to>
    <xdr:pic>
      <xdr:nvPicPr>
        <xdr:cNvPr id="5193" name="Picture 2" descr="อบจ-สีดำ">
          <a:extLst>
            <a:ext uri="{FF2B5EF4-FFF2-40B4-BE49-F238E27FC236}">
              <a16:creationId xmlns="" xmlns:a16="http://schemas.microsoft.com/office/drawing/2014/main" id="{00000000-0008-0000-0600-00004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5563850"/>
          <a:ext cx="55245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78</xdr:row>
      <xdr:rowOff>28575</xdr:rowOff>
    </xdr:from>
    <xdr:to>
      <xdr:col>1</xdr:col>
      <xdr:colOff>133350</xdr:colOff>
      <xdr:row>79</xdr:row>
      <xdr:rowOff>238125</xdr:rowOff>
    </xdr:to>
    <xdr:pic>
      <xdr:nvPicPr>
        <xdr:cNvPr id="5194" name="Picture 2" descr="อบจ-สีดำ">
          <a:extLst>
            <a:ext uri="{FF2B5EF4-FFF2-40B4-BE49-F238E27FC236}">
              <a16:creationId xmlns="" xmlns:a16="http://schemas.microsoft.com/office/drawing/2014/main" id="{00000000-0008-0000-0600-00004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23326725"/>
          <a:ext cx="55245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104</xdr:row>
      <xdr:rowOff>28575</xdr:rowOff>
    </xdr:from>
    <xdr:to>
      <xdr:col>1</xdr:col>
      <xdr:colOff>133350</xdr:colOff>
      <xdr:row>105</xdr:row>
      <xdr:rowOff>238125</xdr:rowOff>
    </xdr:to>
    <xdr:pic>
      <xdr:nvPicPr>
        <xdr:cNvPr id="5195" name="Picture 2" descr="อบจ-สีดำ">
          <a:extLst>
            <a:ext uri="{FF2B5EF4-FFF2-40B4-BE49-F238E27FC236}">
              <a16:creationId xmlns="" xmlns:a16="http://schemas.microsoft.com/office/drawing/2014/main" id="{00000000-0008-0000-0600-00004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1089600"/>
          <a:ext cx="55245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130</xdr:row>
      <xdr:rowOff>28575</xdr:rowOff>
    </xdr:from>
    <xdr:to>
      <xdr:col>1</xdr:col>
      <xdr:colOff>133350</xdr:colOff>
      <xdr:row>131</xdr:row>
      <xdr:rowOff>238125</xdr:rowOff>
    </xdr:to>
    <xdr:pic>
      <xdr:nvPicPr>
        <xdr:cNvPr id="5196" name="Picture 2" descr="อบจ-สีดำ">
          <a:extLst>
            <a:ext uri="{FF2B5EF4-FFF2-40B4-BE49-F238E27FC236}">
              <a16:creationId xmlns="" xmlns:a16="http://schemas.microsoft.com/office/drawing/2014/main" id="{00000000-0008-0000-0600-00004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852475"/>
          <a:ext cx="55245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156</xdr:row>
      <xdr:rowOff>28575</xdr:rowOff>
    </xdr:from>
    <xdr:to>
      <xdr:col>1</xdr:col>
      <xdr:colOff>133350</xdr:colOff>
      <xdr:row>157</xdr:row>
      <xdr:rowOff>238125</xdr:rowOff>
    </xdr:to>
    <xdr:pic>
      <xdr:nvPicPr>
        <xdr:cNvPr id="5197" name="Picture 2" descr="อบจ-สีดำ">
          <a:extLst>
            <a:ext uri="{FF2B5EF4-FFF2-40B4-BE49-F238E27FC236}">
              <a16:creationId xmlns="" xmlns:a16="http://schemas.microsoft.com/office/drawing/2014/main" id="{00000000-0008-0000-0600-00004D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6615350"/>
          <a:ext cx="55245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9" tint="0.39997558519241921"/>
  </sheetPr>
  <dimension ref="A1:C21"/>
  <sheetViews>
    <sheetView view="pageBreakPreview" zoomScaleNormal="120" workbookViewId="0">
      <selection activeCell="A12" sqref="A12:C15"/>
    </sheetView>
  </sheetViews>
  <sheetFormatPr defaultRowHeight="21" x14ac:dyDescent="0.45"/>
  <cols>
    <col min="1" max="1" width="28" style="1" customWidth="1"/>
    <col min="2" max="2" width="24.85546875" style="1" customWidth="1"/>
    <col min="3" max="3" width="32.140625" style="1" customWidth="1"/>
    <col min="4" max="16384" width="9.140625" style="1"/>
  </cols>
  <sheetData>
    <row r="1" spans="1:3" s="4" customFormat="1" ht="23.25" x14ac:dyDescent="0.5">
      <c r="A1" s="247" t="s">
        <v>23</v>
      </c>
      <c r="B1" s="247"/>
      <c r="C1" s="247"/>
    </row>
    <row r="2" spans="1:3" s="4" customFormat="1" ht="23.25" x14ac:dyDescent="0.5">
      <c r="A2" s="247" t="s">
        <v>144</v>
      </c>
      <c r="B2" s="247"/>
      <c r="C2" s="247"/>
    </row>
    <row r="3" spans="1:3" x14ac:dyDescent="0.45">
      <c r="A3" s="248" t="s">
        <v>22</v>
      </c>
      <c r="B3" s="248"/>
      <c r="C3" s="248"/>
    </row>
    <row r="4" spans="1:3" ht="21.75" x14ac:dyDescent="0.5">
      <c r="A4" s="82" t="s">
        <v>5</v>
      </c>
      <c r="B4" s="249" t="s">
        <v>283</v>
      </c>
      <c r="C4" s="249"/>
    </row>
    <row r="5" spans="1:3" ht="21.75" x14ac:dyDescent="0.5">
      <c r="A5" s="82" t="s">
        <v>6</v>
      </c>
      <c r="B5" s="249" t="s">
        <v>284</v>
      </c>
      <c r="C5" s="249"/>
    </row>
    <row r="6" spans="1:3" ht="21.75" x14ac:dyDescent="0.5">
      <c r="A6" s="82" t="s">
        <v>7</v>
      </c>
      <c r="B6" s="249" t="s">
        <v>155</v>
      </c>
      <c r="C6" s="249"/>
    </row>
    <row r="7" spans="1:3" ht="21.75" x14ac:dyDescent="0.5">
      <c r="A7" s="82" t="s">
        <v>29</v>
      </c>
      <c r="B7" s="249" t="s">
        <v>143</v>
      </c>
      <c r="C7" s="249"/>
    </row>
    <row r="8" spans="1:3" ht="21.75" x14ac:dyDescent="0.5">
      <c r="A8" s="82" t="s">
        <v>8</v>
      </c>
      <c r="B8" s="250" t="s">
        <v>156</v>
      </c>
      <c r="C8" s="249"/>
    </row>
    <row r="9" spans="1:3" ht="21.75" x14ac:dyDescent="0.5">
      <c r="A9" s="82" t="s">
        <v>31</v>
      </c>
      <c r="B9" s="251" t="s">
        <v>290</v>
      </c>
      <c r="C9" s="251"/>
    </row>
    <row r="10" spans="1:3" ht="21.75" x14ac:dyDescent="0.5">
      <c r="A10" s="82" t="s">
        <v>32</v>
      </c>
      <c r="B10" s="249" t="s">
        <v>285</v>
      </c>
      <c r="C10" s="249"/>
    </row>
    <row r="11" spans="1:3" x14ac:dyDescent="0.45">
      <c r="A11" s="248" t="s">
        <v>34</v>
      </c>
      <c r="B11" s="248"/>
      <c r="C11" s="248"/>
    </row>
    <row r="12" spans="1:3" ht="21.75" x14ac:dyDescent="0.5">
      <c r="A12" s="82"/>
      <c r="B12" s="83"/>
      <c r="C12" s="84"/>
    </row>
    <row r="13" spans="1:3" ht="21.75" x14ac:dyDescent="0.5">
      <c r="A13" s="82"/>
      <c r="B13" s="83"/>
      <c r="C13" s="84"/>
    </row>
    <row r="14" spans="1:3" ht="21.75" x14ac:dyDescent="0.5">
      <c r="A14" s="82"/>
      <c r="B14" s="83"/>
      <c r="C14" s="84"/>
    </row>
    <row r="15" spans="1:3" ht="21.75" x14ac:dyDescent="0.5">
      <c r="A15" s="85"/>
      <c r="B15" s="86"/>
      <c r="C15" s="87"/>
    </row>
    <row r="16" spans="1:3" x14ac:dyDescent="0.45">
      <c r="A16" s="246" t="s">
        <v>14</v>
      </c>
      <c r="B16" s="246"/>
      <c r="C16" s="246"/>
    </row>
    <row r="17" spans="1:3" ht="21.75" x14ac:dyDescent="0.5">
      <c r="A17" s="85" t="s">
        <v>15</v>
      </c>
      <c r="B17" s="86">
        <v>0</v>
      </c>
      <c r="C17" s="88" t="s">
        <v>16</v>
      </c>
    </row>
    <row r="18" spans="1:3" ht="21.75" x14ac:dyDescent="0.5">
      <c r="A18" s="85" t="s">
        <v>17</v>
      </c>
      <c r="B18" s="86">
        <v>0</v>
      </c>
      <c r="C18" s="88" t="s">
        <v>16</v>
      </c>
    </row>
    <row r="19" spans="1:3" ht="21.75" x14ac:dyDescent="0.5">
      <c r="A19" s="85" t="s">
        <v>18</v>
      </c>
      <c r="B19" s="86">
        <v>7</v>
      </c>
      <c r="C19" s="88" t="s">
        <v>16</v>
      </c>
    </row>
    <row r="20" spans="1:3" ht="21.75" x14ac:dyDescent="0.5">
      <c r="A20" s="85" t="s">
        <v>19</v>
      </c>
      <c r="B20" s="86">
        <v>7</v>
      </c>
      <c r="C20" s="88" t="s">
        <v>16</v>
      </c>
    </row>
    <row r="21" spans="1:3" ht="21.75" x14ac:dyDescent="0.5">
      <c r="A21" s="82" t="s">
        <v>25</v>
      </c>
      <c r="B21" s="89">
        <v>1.3056000000000001</v>
      </c>
      <c r="C21" s="90" t="s">
        <v>13</v>
      </c>
    </row>
  </sheetData>
  <mergeCells count="12">
    <mergeCell ref="A16:C16"/>
    <mergeCell ref="A1:C1"/>
    <mergeCell ref="A2:C2"/>
    <mergeCell ref="A3:C3"/>
    <mergeCell ref="A11:C11"/>
    <mergeCell ref="B4:C4"/>
    <mergeCell ref="B5:C5"/>
    <mergeCell ref="B6:C6"/>
    <mergeCell ref="B7:C7"/>
    <mergeCell ref="B8:C8"/>
    <mergeCell ref="B9:C9"/>
    <mergeCell ref="B10:C10"/>
  </mergeCells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K35"/>
  <sheetViews>
    <sheetView tabSelected="1" view="pageLayout" zoomScale="90" zoomScaleSheetLayoutView="100" zoomScalePageLayoutView="90" workbookViewId="0">
      <selection activeCell="D19" sqref="D19:G19"/>
    </sheetView>
  </sheetViews>
  <sheetFormatPr defaultRowHeight="21" x14ac:dyDescent="0.2"/>
  <cols>
    <col min="1" max="1" width="6" style="105" customWidth="1"/>
    <col min="2" max="2" width="7.7109375" style="105" customWidth="1"/>
    <col min="3" max="3" width="15.7109375" style="105" customWidth="1"/>
    <col min="4" max="4" width="6.7109375" style="105" customWidth="1"/>
    <col min="5" max="5" width="6" style="105" customWidth="1"/>
    <col min="6" max="6" width="13.5703125" style="105" customWidth="1"/>
    <col min="7" max="7" width="5.28515625" style="105" customWidth="1"/>
    <col min="8" max="8" width="19" style="105" customWidth="1"/>
    <col min="9" max="9" width="8.7109375" style="105" customWidth="1"/>
    <col min="10" max="10" width="12" style="105" bestFit="1" customWidth="1"/>
    <col min="11" max="11" width="12" style="129" bestFit="1" customWidth="1"/>
    <col min="12" max="16384" width="9.140625" style="105"/>
  </cols>
  <sheetData>
    <row r="1" spans="1:11" s="95" customFormat="1" ht="26.25" x14ac:dyDescent="0.2">
      <c r="A1" s="253" t="s">
        <v>286</v>
      </c>
      <c r="B1" s="253"/>
      <c r="C1" s="253"/>
      <c r="D1" s="253"/>
      <c r="E1" s="253"/>
      <c r="F1" s="253"/>
      <c r="G1" s="253"/>
      <c r="H1" s="253"/>
      <c r="I1" s="253"/>
      <c r="K1" s="128"/>
    </row>
    <row r="2" spans="1:11" s="95" customFormat="1" ht="24" thickBot="1" x14ac:dyDescent="0.25">
      <c r="A2" s="254" t="str">
        <f>กรอกข้อมูลโครงการ!A2</f>
        <v>ส่วนราชการ สำนักช่าง องค์การบริหารส่วนจังหวัดตาก</v>
      </c>
      <c r="B2" s="254"/>
      <c r="C2" s="254"/>
      <c r="D2" s="254"/>
      <c r="E2" s="254"/>
      <c r="F2" s="254"/>
      <c r="G2" s="254"/>
      <c r="H2" s="254"/>
      <c r="I2" s="254"/>
      <c r="K2" s="128"/>
    </row>
    <row r="3" spans="1:11" s="95" customFormat="1" ht="21.75" x14ac:dyDescent="0.2">
      <c r="A3" s="255" t="s">
        <v>5</v>
      </c>
      <c r="B3" s="255"/>
      <c r="C3" s="255" t="str">
        <f>กรอกข้อมูลโครงการ!B4</f>
        <v>ปรับปรุงซ่อมแซมบ้านพักข้าราชการ สำนักงานคลังจังหวัดตาก</v>
      </c>
      <c r="D3" s="255"/>
      <c r="E3" s="255"/>
      <c r="F3" s="255"/>
      <c r="G3" s="255"/>
      <c r="H3" s="255"/>
      <c r="I3" s="255"/>
      <c r="K3" s="128"/>
    </row>
    <row r="4" spans="1:11" s="95" customFormat="1" ht="21.75" x14ac:dyDescent="0.2">
      <c r="A4" s="256" t="s">
        <v>6</v>
      </c>
      <c r="B4" s="256"/>
      <c r="C4" s="256" t="str">
        <f>กรอกข้อมูลโครงการ!B5</f>
        <v>บ้านพักข้าราชการสำนักงานคลังจังหวัดตาก ต.ระแหง อ.เมืองตาก จ.ตาก</v>
      </c>
      <c r="D4" s="256"/>
      <c r="E4" s="256"/>
      <c r="F4" s="256"/>
      <c r="G4" s="256"/>
      <c r="H4" s="256"/>
      <c r="I4" s="256"/>
      <c r="K4" s="128"/>
    </row>
    <row r="5" spans="1:11" s="95" customFormat="1" ht="21.75" x14ac:dyDescent="0.2">
      <c r="A5" s="256" t="s">
        <v>7</v>
      </c>
      <c r="B5" s="256"/>
      <c r="C5" s="256" t="str">
        <f>กรอกข้อมูลโครงการ!B6</f>
        <v>สำนักงานคลังจังหวัดตาก</v>
      </c>
      <c r="D5" s="256"/>
      <c r="E5" s="256"/>
      <c r="F5" s="256"/>
      <c r="G5" s="256"/>
      <c r="H5" s="256"/>
      <c r="I5" s="256"/>
      <c r="K5" s="128"/>
    </row>
    <row r="6" spans="1:11" ht="21.75" x14ac:dyDescent="0.2">
      <c r="A6" s="256" t="s">
        <v>28</v>
      </c>
      <c r="B6" s="256"/>
      <c r="C6" s="256"/>
      <c r="D6" s="256" t="str">
        <f>กรอกข้อมูลโครงการ!B7</f>
        <v>สำนักช่าง  องค์การบริหารส่วนจังหวัดตาก</v>
      </c>
      <c r="E6" s="256"/>
      <c r="F6" s="256"/>
      <c r="G6" s="256"/>
      <c r="H6" s="256"/>
      <c r="I6" s="256"/>
    </row>
    <row r="7" spans="1:11" ht="21.75" x14ac:dyDescent="0.2">
      <c r="A7" s="256" t="s">
        <v>8</v>
      </c>
      <c r="B7" s="256"/>
      <c r="C7" s="257" t="str">
        <f>กรอกข้อมูลโครงการ!B8</f>
        <v>004 - 2567</v>
      </c>
      <c r="D7" s="256"/>
      <c r="E7" s="256"/>
      <c r="F7" s="256"/>
      <c r="G7" s="256"/>
      <c r="H7" s="256"/>
      <c r="I7" s="256"/>
    </row>
    <row r="8" spans="1:11" ht="21.75" x14ac:dyDescent="0.2">
      <c r="A8" s="256" t="s">
        <v>30</v>
      </c>
      <c r="B8" s="256"/>
      <c r="C8" s="256"/>
      <c r="D8" s="130" t="s">
        <v>26</v>
      </c>
      <c r="E8" s="131">
        <v>16</v>
      </c>
      <c r="F8" s="256" t="s">
        <v>9</v>
      </c>
      <c r="G8" s="256"/>
      <c r="H8" s="256"/>
      <c r="I8" s="256"/>
    </row>
    <row r="9" spans="1:11" ht="22.5" thickBot="1" x14ac:dyDescent="0.25">
      <c r="A9" s="258" t="s">
        <v>31</v>
      </c>
      <c r="B9" s="258"/>
      <c r="C9" s="258" t="str">
        <f>กรอกข้อมูลโครงการ!B9</f>
        <v>วันที่ 22 เดือน ตุลาคม พ.ศ. 2568</v>
      </c>
      <c r="D9" s="258"/>
      <c r="E9" s="258"/>
      <c r="F9" s="258"/>
      <c r="G9" s="258"/>
      <c r="H9" s="258"/>
      <c r="I9" s="258"/>
    </row>
    <row r="10" spans="1:11" s="132" customFormat="1" x14ac:dyDescent="0.2">
      <c r="A10" s="259" t="s">
        <v>10</v>
      </c>
      <c r="B10" s="263" t="s">
        <v>11</v>
      </c>
      <c r="C10" s="264"/>
      <c r="D10" s="264"/>
      <c r="E10" s="264"/>
      <c r="F10" s="264"/>
      <c r="G10" s="265"/>
      <c r="H10" s="92" t="s">
        <v>38</v>
      </c>
      <c r="I10" s="261" t="s">
        <v>4</v>
      </c>
      <c r="K10" s="133"/>
    </row>
    <row r="11" spans="1:11" s="132" customFormat="1" ht="21.75" thickBot="1" x14ac:dyDescent="0.25">
      <c r="A11" s="260"/>
      <c r="B11" s="266"/>
      <c r="C11" s="267"/>
      <c r="D11" s="267"/>
      <c r="E11" s="267"/>
      <c r="F11" s="267"/>
      <c r="G11" s="268"/>
      <c r="H11" s="93" t="s">
        <v>24</v>
      </c>
      <c r="I11" s="262"/>
      <c r="K11" s="133"/>
    </row>
    <row r="12" spans="1:11" ht="21.75" x14ac:dyDescent="0.2">
      <c r="A12" s="134">
        <v>1</v>
      </c>
      <c r="B12" s="273" t="s">
        <v>140</v>
      </c>
      <c r="C12" s="274"/>
      <c r="D12" s="274"/>
      <c r="E12" s="274"/>
      <c r="F12" s="135"/>
      <c r="G12" s="136"/>
      <c r="H12" s="137">
        <f>'สรุป ปร.5 ก'!H23</f>
        <v>969994</v>
      </c>
      <c r="I12" s="138"/>
      <c r="J12" s="119"/>
    </row>
    <row r="13" spans="1:11" ht="21.75" x14ac:dyDescent="0.2">
      <c r="A13" s="139"/>
      <c r="B13" s="275"/>
      <c r="C13" s="276"/>
      <c r="D13" s="276"/>
      <c r="E13" s="276"/>
      <c r="F13" s="140"/>
      <c r="G13" s="141"/>
      <c r="H13" s="137"/>
      <c r="I13" s="142"/>
    </row>
    <row r="14" spans="1:11" ht="21.75" x14ac:dyDescent="0.2">
      <c r="A14" s="139"/>
      <c r="B14" s="277"/>
      <c r="C14" s="278"/>
      <c r="D14" s="278"/>
      <c r="E14" s="278"/>
      <c r="F14" s="140"/>
      <c r="G14" s="143"/>
      <c r="H14" s="137"/>
      <c r="I14" s="142"/>
    </row>
    <row r="15" spans="1:11" ht="21.75" x14ac:dyDescent="0.2">
      <c r="A15" s="139"/>
      <c r="B15" s="144"/>
      <c r="C15" s="145"/>
      <c r="D15" s="146"/>
      <c r="E15" s="145"/>
      <c r="F15" s="140"/>
      <c r="G15" s="147"/>
      <c r="H15" s="148"/>
      <c r="I15" s="142"/>
    </row>
    <row r="16" spans="1:11" ht="21.75" x14ac:dyDescent="0.2">
      <c r="A16" s="139"/>
      <c r="B16" s="144"/>
      <c r="C16" s="145"/>
      <c r="D16" s="146"/>
      <c r="E16" s="145"/>
      <c r="F16" s="140"/>
      <c r="G16" s="147"/>
      <c r="H16" s="148"/>
      <c r="I16" s="142"/>
    </row>
    <row r="17" spans="1:9" ht="22.5" thickBot="1" x14ac:dyDescent="0.25">
      <c r="A17" s="149"/>
      <c r="B17" s="150"/>
      <c r="C17" s="151"/>
      <c r="D17" s="152"/>
      <c r="E17" s="151"/>
      <c r="F17" s="153"/>
      <c r="G17" s="154"/>
      <c r="H17" s="155"/>
      <c r="I17" s="156"/>
    </row>
    <row r="18" spans="1:9" ht="21.75" x14ac:dyDescent="0.2">
      <c r="A18" s="157" t="s">
        <v>20</v>
      </c>
      <c r="B18" s="279" t="s">
        <v>27</v>
      </c>
      <c r="C18" s="280"/>
      <c r="D18" s="280"/>
      <c r="E18" s="280"/>
      <c r="F18" s="280"/>
      <c r="G18" s="281"/>
      <c r="H18" s="158">
        <f>SUM(H12:H17)</f>
        <v>969994</v>
      </c>
      <c r="I18" s="159"/>
    </row>
    <row r="19" spans="1:9" ht="22.5" thickBot="1" x14ac:dyDescent="0.25">
      <c r="A19" s="160"/>
      <c r="B19" s="269" t="s">
        <v>21</v>
      </c>
      <c r="C19" s="270"/>
      <c r="D19" s="271" t="str">
        <f>"( "&amp;BAHTTEXT(H19)&amp;" )"</f>
        <v>( เก้าแสนหกหมื่นเก้าพันเก้าร้อยเก้าสิบสี่บาทถ้วน )</v>
      </c>
      <c r="E19" s="271"/>
      <c r="F19" s="271"/>
      <c r="G19" s="272"/>
      <c r="H19" s="161">
        <f>IF(H18&lt;10000000,ROUNDDOWN(H18,0),ROUNDDOWN(H18,-3))</f>
        <v>969994</v>
      </c>
      <c r="I19" s="162"/>
    </row>
    <row r="20" spans="1:9" ht="19.5" customHeight="1" x14ac:dyDescent="0.2">
      <c r="A20" s="163" t="s">
        <v>301</v>
      </c>
      <c r="B20" s="164"/>
      <c r="C20" s="164"/>
      <c r="D20" s="164"/>
      <c r="E20" s="164"/>
      <c r="F20" s="164"/>
      <c r="G20" s="164"/>
      <c r="H20" s="164"/>
      <c r="I20" s="164"/>
    </row>
    <row r="21" spans="1:9" ht="21.75" customHeight="1" x14ac:dyDescent="0.2">
      <c r="A21" s="163"/>
      <c r="B21" s="165"/>
      <c r="C21" s="166"/>
      <c r="D21" s="166"/>
      <c r="E21" s="166"/>
      <c r="F21" s="166"/>
      <c r="G21" s="166"/>
      <c r="H21" s="166"/>
      <c r="I21" s="166"/>
    </row>
    <row r="22" spans="1:9" ht="18.600000000000001" customHeight="1" x14ac:dyDescent="0.2">
      <c r="A22" s="163"/>
      <c r="B22" s="164"/>
      <c r="C22" s="164"/>
      <c r="D22" s="163"/>
      <c r="E22" s="163"/>
      <c r="F22" s="163"/>
      <c r="G22" s="163"/>
      <c r="H22" s="163"/>
      <c r="I22" s="163"/>
    </row>
    <row r="23" spans="1:9" ht="18.600000000000001" customHeight="1" x14ac:dyDescent="0.2">
      <c r="A23" s="163"/>
      <c r="B23" s="164"/>
      <c r="C23" s="164"/>
      <c r="D23" s="163"/>
      <c r="E23" s="163"/>
      <c r="F23" s="163"/>
      <c r="G23" s="163"/>
      <c r="H23" s="163"/>
      <c r="I23" s="163"/>
    </row>
    <row r="24" spans="1:9" ht="18.600000000000001" customHeight="1" x14ac:dyDescent="0.2">
      <c r="A24" s="163"/>
      <c r="B24" s="164"/>
      <c r="C24" s="164"/>
      <c r="D24" s="163"/>
      <c r="E24" s="163"/>
      <c r="F24" s="163"/>
      <c r="G24" s="163"/>
      <c r="H24" s="163"/>
      <c r="I24" s="163"/>
    </row>
    <row r="25" spans="1:9" ht="18.600000000000001" customHeight="1" x14ac:dyDescent="0.2">
      <c r="A25" s="164"/>
      <c r="B25" s="164"/>
      <c r="C25" s="164"/>
      <c r="D25" s="252"/>
      <c r="E25" s="252"/>
      <c r="F25" s="252"/>
      <c r="G25" s="163"/>
      <c r="H25" s="163"/>
      <c r="I25" s="163"/>
    </row>
    <row r="26" spans="1:9" ht="18.600000000000001" customHeight="1" x14ac:dyDescent="0.2">
      <c r="A26" s="164"/>
      <c r="B26" s="164"/>
      <c r="C26" s="164"/>
      <c r="D26" s="252"/>
      <c r="E26" s="252"/>
      <c r="F26" s="252"/>
      <c r="G26" s="163"/>
      <c r="H26" s="163"/>
      <c r="I26" s="166"/>
    </row>
    <row r="27" spans="1:9" ht="18.600000000000001" customHeight="1" x14ac:dyDescent="0.2">
      <c r="A27" s="164"/>
      <c r="B27" s="164"/>
      <c r="C27" s="223" t="s">
        <v>293</v>
      </c>
      <c r="D27" s="252" t="s">
        <v>136</v>
      </c>
      <c r="E27" s="252"/>
      <c r="F27" s="252"/>
      <c r="G27" s="163" t="s">
        <v>294</v>
      </c>
      <c r="H27" s="163"/>
      <c r="I27" s="163"/>
    </row>
    <row r="28" spans="1:9" ht="18.600000000000001" customHeight="1" x14ac:dyDescent="0.2">
      <c r="A28" s="164"/>
      <c r="B28" s="164"/>
      <c r="C28" s="164"/>
      <c r="D28" s="252" t="s">
        <v>295</v>
      </c>
      <c r="E28" s="252"/>
      <c r="F28" s="252"/>
      <c r="G28" s="163"/>
      <c r="H28" s="163"/>
      <c r="I28" s="166"/>
    </row>
    <row r="29" spans="1:9" ht="18.600000000000001" customHeight="1" x14ac:dyDescent="0.2">
      <c r="A29" s="164"/>
      <c r="B29" s="164"/>
      <c r="C29" s="164"/>
      <c r="D29" s="166"/>
      <c r="E29" s="167"/>
      <c r="F29" s="167"/>
      <c r="G29" s="167"/>
      <c r="H29" s="167"/>
      <c r="I29" s="163"/>
    </row>
    <row r="30" spans="1:9" ht="18.600000000000001" customHeight="1" x14ac:dyDescent="0.2">
      <c r="A30" s="164"/>
      <c r="B30" s="164"/>
      <c r="C30" s="223" t="s">
        <v>296</v>
      </c>
      <c r="D30" s="252" t="s">
        <v>136</v>
      </c>
      <c r="E30" s="252"/>
      <c r="F30" s="252"/>
      <c r="G30" s="163" t="s">
        <v>297</v>
      </c>
      <c r="H30" s="163"/>
      <c r="I30" s="163"/>
    </row>
    <row r="31" spans="1:9" ht="18.600000000000001" customHeight="1" x14ac:dyDescent="0.2">
      <c r="A31" s="164"/>
      <c r="B31" s="164"/>
      <c r="C31" s="164"/>
      <c r="D31" s="252" t="s">
        <v>298</v>
      </c>
      <c r="E31" s="252"/>
      <c r="F31" s="252"/>
      <c r="G31" s="163"/>
      <c r="H31" s="163"/>
      <c r="I31" s="166"/>
    </row>
    <row r="32" spans="1:9" ht="18.600000000000001" customHeight="1" x14ac:dyDescent="0.2">
      <c r="A32" s="164"/>
      <c r="B32" s="164"/>
      <c r="C32" s="164"/>
      <c r="D32" s="166"/>
      <c r="E32" s="167"/>
      <c r="F32" s="167"/>
      <c r="G32" s="167"/>
      <c r="H32" s="167"/>
      <c r="I32" s="163"/>
    </row>
    <row r="33" spans="1:9" ht="21.75" x14ac:dyDescent="0.2">
      <c r="A33" s="164"/>
      <c r="B33" s="164"/>
      <c r="C33" s="223" t="s">
        <v>296</v>
      </c>
      <c r="D33" s="252" t="s">
        <v>136</v>
      </c>
      <c r="E33" s="252"/>
      <c r="F33" s="252"/>
      <c r="G33" s="163" t="s">
        <v>299</v>
      </c>
      <c r="H33" s="163"/>
      <c r="I33" s="163"/>
    </row>
    <row r="34" spans="1:9" ht="21.75" x14ac:dyDescent="0.2">
      <c r="A34" s="164"/>
      <c r="B34" s="164"/>
      <c r="C34" s="164"/>
      <c r="D34" s="252" t="s">
        <v>300</v>
      </c>
      <c r="E34" s="252"/>
      <c r="F34" s="252"/>
      <c r="G34" s="163"/>
      <c r="H34" s="163"/>
      <c r="I34" s="164"/>
    </row>
    <row r="35" spans="1:9" ht="21.75" x14ac:dyDescent="0.2">
      <c r="A35" s="164"/>
      <c r="B35" s="164"/>
      <c r="C35" s="164"/>
      <c r="D35" s="252"/>
      <c r="E35" s="252"/>
      <c r="F35" s="252"/>
      <c r="G35" s="163"/>
      <c r="H35" s="163"/>
      <c r="I35" s="164"/>
    </row>
  </sheetData>
  <mergeCells count="34">
    <mergeCell ref="D25:F25"/>
    <mergeCell ref="D26:F26"/>
    <mergeCell ref="A8:C8"/>
    <mergeCell ref="F8:I8"/>
    <mergeCell ref="A9:B9"/>
    <mergeCell ref="C9:I9"/>
    <mergeCell ref="A10:A11"/>
    <mergeCell ref="I10:I11"/>
    <mergeCell ref="B10:G11"/>
    <mergeCell ref="B19:C19"/>
    <mergeCell ref="D19:G19"/>
    <mergeCell ref="B12:E12"/>
    <mergeCell ref="B13:E13"/>
    <mergeCell ref="B14:E14"/>
    <mergeCell ref="B18:G18"/>
    <mergeCell ref="A5:B5"/>
    <mergeCell ref="C5:I5"/>
    <mergeCell ref="A6:C6"/>
    <mergeCell ref="D6:I6"/>
    <mergeCell ref="A7:B7"/>
    <mergeCell ref="C7:I7"/>
    <mergeCell ref="A1:I1"/>
    <mergeCell ref="A2:I2"/>
    <mergeCell ref="A3:B3"/>
    <mergeCell ref="C3:I3"/>
    <mergeCell ref="A4:B4"/>
    <mergeCell ref="C4:I4"/>
    <mergeCell ref="D27:F27"/>
    <mergeCell ref="D30:F30"/>
    <mergeCell ref="D33:F33"/>
    <mergeCell ref="D35:F35"/>
    <mergeCell ref="D28:F28"/>
    <mergeCell ref="D31:F31"/>
    <mergeCell ref="D34:F34"/>
  </mergeCells>
  <printOptions horizontalCentered="1"/>
  <pageMargins left="0.78740157480314965" right="0.39370078740157483" top="0.78740157480314965" bottom="0.78740157480314965" header="0.39370078740157483" footer="0.39370078740157483"/>
  <pageSetup paperSize="9" orientation="portrait" r:id="rId1"/>
  <headerFooter alignWithMargins="0">
    <oddHeader>&amp;R&amp;"Cordia New,ตัวหนา"&amp;14แบบ ปร.6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K35"/>
  <sheetViews>
    <sheetView view="pageLayout" topLeftCell="A10" zoomScale="90" zoomScaleSheetLayoutView="100" zoomScalePageLayoutView="90" workbookViewId="0">
      <selection activeCell="D23" sqref="D23:G23"/>
    </sheetView>
  </sheetViews>
  <sheetFormatPr defaultRowHeight="21" x14ac:dyDescent="0.2"/>
  <cols>
    <col min="1" max="1" width="6" style="105" customWidth="1"/>
    <col min="2" max="2" width="7.7109375" style="105" customWidth="1"/>
    <col min="3" max="3" width="15.7109375" style="105" customWidth="1"/>
    <col min="4" max="4" width="7.28515625" style="105" customWidth="1"/>
    <col min="5" max="5" width="4.42578125" style="105" customWidth="1"/>
    <col min="6" max="6" width="16.7109375" style="105" customWidth="1"/>
    <col min="7" max="7" width="8.85546875" style="105" customWidth="1"/>
    <col min="8" max="8" width="16.140625" style="105" customWidth="1"/>
    <col min="9" max="9" width="8.7109375" style="105" customWidth="1"/>
    <col min="10" max="10" width="12" style="105" bestFit="1" customWidth="1"/>
    <col min="11" max="11" width="12" style="129" bestFit="1" customWidth="1"/>
    <col min="12" max="16384" width="9.140625" style="105"/>
  </cols>
  <sheetData>
    <row r="1" spans="1:11" s="95" customFormat="1" ht="26.25" x14ac:dyDescent="0.2">
      <c r="A1" s="253" t="s">
        <v>287</v>
      </c>
      <c r="B1" s="253"/>
      <c r="C1" s="253"/>
      <c r="D1" s="253"/>
      <c r="E1" s="253"/>
      <c r="F1" s="253"/>
      <c r="G1" s="253"/>
      <c r="H1" s="253"/>
      <c r="I1" s="253"/>
      <c r="K1" s="128"/>
    </row>
    <row r="2" spans="1:11" s="95" customFormat="1" ht="24" thickBot="1" x14ac:dyDescent="0.25">
      <c r="A2" s="254" t="str">
        <f>กรอกข้อมูลโครงการ!A2</f>
        <v>ส่วนราชการ สำนักช่าง องค์การบริหารส่วนจังหวัดตาก</v>
      </c>
      <c r="B2" s="254"/>
      <c r="C2" s="254"/>
      <c r="D2" s="254"/>
      <c r="E2" s="254"/>
      <c r="F2" s="254"/>
      <c r="G2" s="254"/>
      <c r="H2" s="254"/>
      <c r="I2" s="254"/>
      <c r="K2" s="128"/>
    </row>
    <row r="3" spans="1:11" s="95" customFormat="1" ht="21.75" x14ac:dyDescent="0.2">
      <c r="A3" s="255" t="s">
        <v>5</v>
      </c>
      <c r="B3" s="255"/>
      <c r="C3" s="255" t="str">
        <f>กรอกข้อมูลโครงการ!B4</f>
        <v>ปรับปรุงซ่อมแซมบ้านพักข้าราชการ สำนักงานคลังจังหวัดตาก</v>
      </c>
      <c r="D3" s="255"/>
      <c r="E3" s="255"/>
      <c r="F3" s="255"/>
      <c r="G3" s="255"/>
      <c r="H3" s="255"/>
      <c r="I3" s="255"/>
      <c r="K3" s="128"/>
    </row>
    <row r="4" spans="1:11" s="95" customFormat="1" ht="21.75" x14ac:dyDescent="0.2">
      <c r="A4" s="256" t="s">
        <v>6</v>
      </c>
      <c r="B4" s="256"/>
      <c r="C4" s="256" t="str">
        <f>กรอกข้อมูลโครงการ!B5</f>
        <v>บ้านพักข้าราชการสำนักงานคลังจังหวัดตาก ต.ระแหง อ.เมืองตาก จ.ตาก</v>
      </c>
      <c r="D4" s="256"/>
      <c r="E4" s="256"/>
      <c r="F4" s="256"/>
      <c r="G4" s="256"/>
      <c r="H4" s="256"/>
      <c r="I4" s="256"/>
      <c r="K4" s="128"/>
    </row>
    <row r="5" spans="1:11" s="95" customFormat="1" ht="21.75" x14ac:dyDescent="0.2">
      <c r="A5" s="256" t="s">
        <v>7</v>
      </c>
      <c r="B5" s="256"/>
      <c r="C5" s="256" t="str">
        <f>กรอกข้อมูลโครงการ!B6</f>
        <v>สำนักงานคลังจังหวัดตาก</v>
      </c>
      <c r="D5" s="256"/>
      <c r="E5" s="256"/>
      <c r="F5" s="256"/>
      <c r="G5" s="256"/>
      <c r="H5" s="256"/>
      <c r="I5" s="256"/>
      <c r="K5" s="128"/>
    </row>
    <row r="6" spans="1:11" ht="21.75" x14ac:dyDescent="0.2">
      <c r="A6" s="256" t="s">
        <v>28</v>
      </c>
      <c r="B6" s="256"/>
      <c r="C6" s="256"/>
      <c r="D6" s="256" t="str">
        <f>กรอกข้อมูลโครงการ!B7</f>
        <v>สำนักช่าง  องค์การบริหารส่วนจังหวัดตาก</v>
      </c>
      <c r="E6" s="256"/>
      <c r="F6" s="256"/>
      <c r="G6" s="256"/>
      <c r="H6" s="256"/>
      <c r="I6" s="256"/>
    </row>
    <row r="7" spans="1:11" ht="21.75" x14ac:dyDescent="0.2">
      <c r="A7" s="256" t="s">
        <v>8</v>
      </c>
      <c r="B7" s="256"/>
      <c r="C7" s="257" t="str">
        <f>กรอกข้อมูลโครงการ!B8</f>
        <v>004 - 2567</v>
      </c>
      <c r="D7" s="256"/>
      <c r="E7" s="256"/>
      <c r="F7" s="256"/>
      <c r="G7" s="256"/>
      <c r="H7" s="256"/>
      <c r="I7" s="256"/>
    </row>
    <row r="8" spans="1:11" ht="21.75" x14ac:dyDescent="0.2">
      <c r="A8" s="256" t="s">
        <v>30</v>
      </c>
      <c r="B8" s="256"/>
      <c r="C8" s="256"/>
      <c r="D8" s="130" t="s">
        <v>26</v>
      </c>
      <c r="E8" s="131">
        <v>16</v>
      </c>
      <c r="F8" s="256" t="s">
        <v>9</v>
      </c>
      <c r="G8" s="256"/>
      <c r="H8" s="256"/>
      <c r="I8" s="256"/>
    </row>
    <row r="9" spans="1:11" ht="22.5" thickBot="1" x14ac:dyDescent="0.25">
      <c r="A9" s="258" t="s">
        <v>31</v>
      </c>
      <c r="B9" s="258"/>
      <c r="C9" s="258" t="str">
        <f>กรอกข้อมูลโครงการ!B9</f>
        <v>วันที่ 22 เดือน ตุลาคม พ.ศ. 2568</v>
      </c>
      <c r="D9" s="258"/>
      <c r="E9" s="258"/>
      <c r="F9" s="258"/>
      <c r="G9" s="258"/>
      <c r="H9" s="258"/>
      <c r="I9" s="258"/>
    </row>
    <row r="10" spans="1:11" s="132" customFormat="1" x14ac:dyDescent="0.2">
      <c r="A10" s="259" t="s">
        <v>10</v>
      </c>
      <c r="B10" s="263" t="s">
        <v>11</v>
      </c>
      <c r="C10" s="264"/>
      <c r="D10" s="264"/>
      <c r="E10" s="265"/>
      <c r="F10" s="92" t="s">
        <v>39</v>
      </c>
      <c r="G10" s="282" t="s">
        <v>12</v>
      </c>
      <c r="H10" s="92" t="s">
        <v>38</v>
      </c>
      <c r="I10" s="261" t="s">
        <v>4</v>
      </c>
      <c r="K10" s="133"/>
    </row>
    <row r="11" spans="1:11" s="132" customFormat="1" ht="21.75" thickBot="1" x14ac:dyDescent="0.25">
      <c r="A11" s="260"/>
      <c r="B11" s="266"/>
      <c r="C11" s="267"/>
      <c r="D11" s="267"/>
      <c r="E11" s="268"/>
      <c r="F11" s="93" t="s">
        <v>24</v>
      </c>
      <c r="G11" s="283"/>
      <c r="H11" s="93" t="s">
        <v>24</v>
      </c>
      <c r="I11" s="262"/>
      <c r="K11" s="133"/>
    </row>
    <row r="12" spans="1:11" ht="21.75" x14ac:dyDescent="0.2">
      <c r="A12" s="134">
        <v>1</v>
      </c>
      <c r="B12" s="273" t="str">
        <f>'สรุป ปร.4'!B9:C9</f>
        <v>หมวดงานก่อสร้าง</v>
      </c>
      <c r="C12" s="274"/>
      <c r="D12" s="274"/>
      <c r="E12" s="284"/>
      <c r="F12" s="137">
        <f>'สรุป ปร.4'!J26</f>
        <v>741642.99365000008</v>
      </c>
      <c r="G12" s="168">
        <v>1.3079000000000001</v>
      </c>
      <c r="H12" s="137">
        <f>F12*G12</f>
        <v>969994.87139483518</v>
      </c>
      <c r="I12" s="138"/>
      <c r="J12" s="119"/>
    </row>
    <row r="13" spans="1:11" ht="21.75" x14ac:dyDescent="0.2">
      <c r="A13" s="139"/>
      <c r="B13" s="275"/>
      <c r="C13" s="276"/>
      <c r="D13" s="276"/>
      <c r="E13" s="285"/>
      <c r="F13" s="148"/>
      <c r="G13" s="168"/>
      <c r="H13" s="137"/>
      <c r="I13" s="142"/>
    </row>
    <row r="14" spans="1:11" ht="21.75" x14ac:dyDescent="0.2">
      <c r="A14" s="139"/>
      <c r="B14" s="275"/>
      <c r="C14" s="276"/>
      <c r="D14" s="276"/>
      <c r="E14" s="285"/>
      <c r="F14" s="148"/>
      <c r="G14" s="168"/>
      <c r="H14" s="137"/>
      <c r="I14" s="142"/>
    </row>
    <row r="15" spans="1:11" ht="21.75" x14ac:dyDescent="0.2">
      <c r="A15" s="139"/>
      <c r="B15" s="169"/>
      <c r="C15" s="170"/>
      <c r="D15" s="170"/>
      <c r="E15" s="171"/>
      <c r="F15" s="148"/>
      <c r="G15" s="168"/>
      <c r="H15" s="137"/>
      <c r="I15" s="142"/>
    </row>
    <row r="16" spans="1:11" ht="21.75" x14ac:dyDescent="0.2">
      <c r="A16" s="139"/>
      <c r="B16" s="275"/>
      <c r="C16" s="276"/>
      <c r="D16" s="276"/>
      <c r="E16" s="285"/>
      <c r="F16" s="148"/>
      <c r="G16" s="168"/>
      <c r="H16" s="137"/>
      <c r="I16" s="142"/>
      <c r="J16" s="119"/>
    </row>
    <row r="17" spans="1:9" ht="21.75" x14ac:dyDescent="0.2">
      <c r="A17" s="139"/>
      <c r="B17" s="277" t="s">
        <v>14</v>
      </c>
      <c r="C17" s="278"/>
      <c r="D17" s="278"/>
      <c r="E17" s="286"/>
      <c r="F17" s="148"/>
      <c r="G17" s="172"/>
      <c r="H17" s="137"/>
      <c r="I17" s="142"/>
    </row>
    <row r="18" spans="1:9" ht="21.75" x14ac:dyDescent="0.2">
      <c r="A18" s="139"/>
      <c r="B18" s="144"/>
      <c r="C18" s="145" t="s">
        <v>15</v>
      </c>
      <c r="D18" s="146">
        <f>กรอกข้อมูลโครงการ!B17</f>
        <v>0</v>
      </c>
      <c r="E18" s="147" t="s">
        <v>16</v>
      </c>
      <c r="F18" s="148"/>
      <c r="G18" s="172"/>
      <c r="H18" s="137"/>
      <c r="I18" s="142"/>
    </row>
    <row r="19" spans="1:9" ht="21.75" x14ac:dyDescent="0.2">
      <c r="A19" s="139"/>
      <c r="B19" s="144"/>
      <c r="C19" s="145" t="s">
        <v>17</v>
      </c>
      <c r="D19" s="146">
        <f>กรอกข้อมูลโครงการ!B18</f>
        <v>0</v>
      </c>
      <c r="E19" s="147" t="s">
        <v>16</v>
      </c>
      <c r="F19" s="148"/>
      <c r="G19" s="144"/>
      <c r="H19" s="148"/>
      <c r="I19" s="142"/>
    </row>
    <row r="20" spans="1:9" ht="21.75" x14ac:dyDescent="0.2">
      <c r="A20" s="139"/>
      <c r="B20" s="144"/>
      <c r="C20" s="145" t="s">
        <v>18</v>
      </c>
      <c r="D20" s="146">
        <f>กรอกข้อมูลโครงการ!B19</f>
        <v>7</v>
      </c>
      <c r="E20" s="147" t="s">
        <v>16</v>
      </c>
      <c r="F20" s="148"/>
      <c r="G20" s="144"/>
      <c r="H20" s="148"/>
      <c r="I20" s="142"/>
    </row>
    <row r="21" spans="1:9" ht="22.5" thickBot="1" x14ac:dyDescent="0.25">
      <c r="A21" s="149"/>
      <c r="B21" s="150"/>
      <c r="C21" s="151" t="s">
        <v>19</v>
      </c>
      <c r="D21" s="152">
        <f>กรอกข้อมูลโครงการ!B20</f>
        <v>7</v>
      </c>
      <c r="E21" s="173" t="s">
        <v>16</v>
      </c>
      <c r="F21" s="155"/>
      <c r="G21" s="150"/>
      <c r="H21" s="155"/>
      <c r="I21" s="156"/>
    </row>
    <row r="22" spans="1:9" ht="21.75" x14ac:dyDescent="0.2">
      <c r="A22" s="157" t="s">
        <v>20</v>
      </c>
      <c r="B22" s="279" t="s">
        <v>27</v>
      </c>
      <c r="C22" s="280"/>
      <c r="D22" s="280"/>
      <c r="E22" s="280"/>
      <c r="F22" s="280"/>
      <c r="G22" s="281"/>
      <c r="H22" s="158">
        <f>SUM(H12:H21)</f>
        <v>969994.87139483518</v>
      </c>
      <c r="I22" s="159"/>
    </row>
    <row r="23" spans="1:9" ht="22.5" thickBot="1" x14ac:dyDescent="0.25">
      <c r="A23" s="160"/>
      <c r="B23" s="269" t="s">
        <v>21</v>
      </c>
      <c r="C23" s="270"/>
      <c r="D23" s="270" t="str">
        <f>"( "&amp;BAHTTEXT(H23)&amp;" )"</f>
        <v>( เก้าแสนหกหมื่นเก้าพันเก้าร้อยเก้าสิบสี่บาทถ้วน )</v>
      </c>
      <c r="E23" s="270"/>
      <c r="F23" s="270"/>
      <c r="G23" s="287"/>
      <c r="H23" s="161">
        <f>IF(H22&lt;10000000,ROUNDDOWN(H22,0),ROUNDDOWN(H22,-2))</f>
        <v>969994</v>
      </c>
      <c r="I23" s="162"/>
    </row>
    <row r="24" spans="1:9" ht="19.5" customHeight="1" x14ac:dyDescent="0.2">
      <c r="A24" s="163"/>
      <c r="B24" s="164"/>
      <c r="C24" s="164"/>
      <c r="D24" s="164"/>
      <c r="E24" s="164"/>
      <c r="F24" s="164"/>
      <c r="G24" s="164"/>
      <c r="H24" s="164"/>
      <c r="I24" s="164"/>
    </row>
    <row r="25" spans="1:9" ht="18.600000000000001" customHeight="1" x14ac:dyDescent="0.2">
      <c r="A25" s="164"/>
      <c r="B25" s="164"/>
      <c r="C25" s="164"/>
      <c r="D25" s="252"/>
      <c r="E25" s="252"/>
      <c r="F25" s="252"/>
      <c r="G25" s="163"/>
      <c r="H25" s="163"/>
      <c r="I25" s="163"/>
    </row>
    <row r="26" spans="1:9" ht="18.600000000000001" customHeight="1" x14ac:dyDescent="0.2">
      <c r="A26" s="164"/>
      <c r="B26" s="164"/>
      <c r="C26" s="164"/>
      <c r="D26" s="252"/>
      <c r="E26" s="252"/>
      <c r="F26" s="252"/>
      <c r="G26" s="163"/>
      <c r="H26" s="163"/>
      <c r="I26" s="166"/>
    </row>
    <row r="27" spans="1:9" ht="18.600000000000001" customHeight="1" x14ac:dyDescent="0.2">
      <c r="A27" s="164"/>
      <c r="B27" s="164"/>
      <c r="C27" s="164"/>
      <c r="D27" s="196"/>
      <c r="E27" s="196"/>
      <c r="F27" s="195"/>
      <c r="G27" s="195"/>
      <c r="H27" s="163"/>
      <c r="I27" s="163"/>
    </row>
    <row r="28" spans="1:9" ht="18.600000000000001" customHeight="1" x14ac:dyDescent="0.2">
      <c r="A28" s="164"/>
      <c r="B28" s="164"/>
      <c r="C28" s="223" t="s">
        <v>293</v>
      </c>
      <c r="D28" s="252" t="s">
        <v>136</v>
      </c>
      <c r="E28" s="252"/>
      <c r="F28" s="252"/>
      <c r="G28" s="163" t="s">
        <v>294</v>
      </c>
      <c r="H28" s="163"/>
      <c r="I28" s="163"/>
    </row>
    <row r="29" spans="1:9" ht="18.600000000000001" customHeight="1" x14ac:dyDescent="0.2">
      <c r="A29" s="164"/>
      <c r="B29" s="164"/>
      <c r="C29" s="164"/>
      <c r="D29" s="252" t="s">
        <v>295</v>
      </c>
      <c r="E29" s="252"/>
      <c r="F29" s="252"/>
      <c r="G29" s="163"/>
      <c r="H29" s="163"/>
      <c r="I29" s="166"/>
    </row>
    <row r="30" spans="1:9" ht="18.600000000000001" customHeight="1" x14ac:dyDescent="0.2">
      <c r="A30" s="164"/>
      <c r="B30" s="164"/>
      <c r="C30" s="164"/>
      <c r="D30" s="166"/>
      <c r="E30" s="167"/>
      <c r="F30" s="167"/>
      <c r="G30" s="167"/>
      <c r="H30" s="167"/>
      <c r="I30" s="163"/>
    </row>
    <row r="31" spans="1:9" ht="18.600000000000001" customHeight="1" x14ac:dyDescent="0.2">
      <c r="A31" s="164"/>
      <c r="B31" s="164"/>
      <c r="C31" s="223" t="s">
        <v>296</v>
      </c>
      <c r="D31" s="252" t="s">
        <v>136</v>
      </c>
      <c r="E31" s="252"/>
      <c r="F31" s="252"/>
      <c r="G31" s="163" t="s">
        <v>297</v>
      </c>
      <c r="H31" s="163"/>
      <c r="I31" s="163"/>
    </row>
    <row r="32" spans="1:9" ht="18.600000000000001" customHeight="1" x14ac:dyDescent="0.2">
      <c r="A32" s="164"/>
      <c r="B32" s="164"/>
      <c r="C32" s="164"/>
      <c r="D32" s="252" t="s">
        <v>298</v>
      </c>
      <c r="E32" s="252"/>
      <c r="F32" s="252"/>
      <c r="G32" s="163"/>
      <c r="H32" s="163"/>
      <c r="I32" s="166"/>
    </row>
    <row r="33" spans="1:9" ht="21.75" x14ac:dyDescent="0.2">
      <c r="A33" s="164"/>
      <c r="B33" s="164"/>
      <c r="C33" s="164"/>
      <c r="D33" s="166"/>
      <c r="E33" s="167"/>
      <c r="F33" s="167"/>
      <c r="G33" s="167"/>
      <c r="H33" s="167"/>
      <c r="I33" s="163"/>
    </row>
    <row r="34" spans="1:9" ht="21.75" x14ac:dyDescent="0.2">
      <c r="A34" s="164"/>
      <c r="B34" s="164"/>
      <c r="C34" s="223" t="s">
        <v>296</v>
      </c>
      <c r="D34" s="252" t="s">
        <v>136</v>
      </c>
      <c r="E34" s="252"/>
      <c r="F34" s="252"/>
      <c r="G34" s="163" t="s">
        <v>299</v>
      </c>
      <c r="H34" s="163"/>
      <c r="I34" s="163"/>
    </row>
    <row r="35" spans="1:9" ht="21.75" x14ac:dyDescent="0.2">
      <c r="A35" s="164"/>
      <c r="B35" s="164"/>
      <c r="C35" s="164"/>
      <c r="D35" s="252" t="s">
        <v>300</v>
      </c>
      <c r="E35" s="252"/>
      <c r="F35" s="252"/>
      <c r="G35" s="163"/>
      <c r="H35" s="163"/>
      <c r="I35" s="164"/>
    </row>
  </sheetData>
  <mergeCells count="36">
    <mergeCell ref="D29:F29"/>
    <mergeCell ref="D31:F31"/>
    <mergeCell ref="D32:F32"/>
    <mergeCell ref="B23:C23"/>
    <mergeCell ref="D23:G23"/>
    <mergeCell ref="D28:F28"/>
    <mergeCell ref="D25:F25"/>
    <mergeCell ref="D26:F26"/>
    <mergeCell ref="B12:E12"/>
    <mergeCell ref="B13:E13"/>
    <mergeCell ref="B14:E14"/>
    <mergeCell ref="B16:E16"/>
    <mergeCell ref="B17:E17"/>
    <mergeCell ref="F8:I8"/>
    <mergeCell ref="A9:B9"/>
    <mergeCell ref="C9:I9"/>
    <mergeCell ref="A10:A11"/>
    <mergeCell ref="B10:E11"/>
    <mergeCell ref="G10:G11"/>
    <mergeCell ref="I10:I11"/>
    <mergeCell ref="D34:F34"/>
    <mergeCell ref="D35:F35"/>
    <mergeCell ref="A1:I1"/>
    <mergeCell ref="A2:I2"/>
    <mergeCell ref="A3:B3"/>
    <mergeCell ref="C3:I3"/>
    <mergeCell ref="A4:B4"/>
    <mergeCell ref="C4:I4"/>
    <mergeCell ref="A5:B5"/>
    <mergeCell ref="C5:I5"/>
    <mergeCell ref="A6:C6"/>
    <mergeCell ref="D6:I6"/>
    <mergeCell ref="A7:B7"/>
    <mergeCell ref="C7:I7"/>
    <mergeCell ref="B22:G22"/>
    <mergeCell ref="A8:C8"/>
  </mergeCells>
  <printOptions horizontalCentered="1"/>
  <pageMargins left="0.78740157480314965" right="0.39370078740157483" top="0.78740157480314965" bottom="0.78740157480314965" header="0.39370078740157483" footer="0.39370078740157483"/>
  <pageSetup paperSize="9" orientation="portrait" r:id="rId1"/>
  <headerFooter alignWithMargins="0">
    <oddHeader>&amp;R&amp;"Cordia New,ตัวหนา"&amp;14แบบ ปร.5 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O130"/>
  <sheetViews>
    <sheetView showRuler="0" showWhiteSpace="0" view="pageBreakPreview" zoomScale="90" zoomScaleNormal="80" zoomScaleSheetLayoutView="90" zoomScalePageLayoutView="90" workbookViewId="0">
      <selection activeCell="J19" sqref="J19"/>
    </sheetView>
  </sheetViews>
  <sheetFormatPr defaultColWidth="2.7109375" defaultRowHeight="23.25" x14ac:dyDescent="0.2"/>
  <cols>
    <col min="1" max="1" width="7" style="122" customWidth="1"/>
    <col min="2" max="2" width="7.5703125" style="123" customWidth="1"/>
    <col min="3" max="3" width="37.5703125" style="123" customWidth="1"/>
    <col min="4" max="4" width="10.7109375" style="105" customWidth="1"/>
    <col min="5" max="5" width="9.7109375" style="124" customWidth="1"/>
    <col min="6" max="6" width="13.42578125" style="105" customWidth="1"/>
    <col min="7" max="7" width="15.5703125" style="105" customWidth="1"/>
    <col min="8" max="8" width="13.140625" style="105" customWidth="1"/>
    <col min="9" max="9" width="15.7109375" style="105" customWidth="1"/>
    <col min="10" max="10" width="18.7109375" style="105" customWidth="1"/>
    <col min="11" max="11" width="11.42578125" style="105" customWidth="1"/>
    <col min="12" max="12" width="14.28515625" style="105" customWidth="1"/>
    <col min="13" max="13" width="12.7109375" style="106" customWidth="1"/>
    <col min="14" max="14" width="12.5703125" style="105" customWidth="1"/>
    <col min="15" max="15" width="7.85546875" style="105" customWidth="1"/>
    <col min="16" max="16384" width="2.7109375" style="105"/>
  </cols>
  <sheetData>
    <row r="1" spans="1:13" s="95" customFormat="1" ht="26.25" x14ac:dyDescent="0.2">
      <c r="A1" s="253" t="s">
        <v>288</v>
      </c>
      <c r="B1" s="253"/>
      <c r="C1" s="253"/>
      <c r="D1" s="253"/>
      <c r="E1" s="253"/>
      <c r="F1" s="253"/>
      <c r="G1" s="253"/>
      <c r="H1" s="253"/>
      <c r="I1" s="253"/>
      <c r="J1" s="288" t="s">
        <v>139</v>
      </c>
      <c r="K1" s="288"/>
      <c r="M1" s="96"/>
    </row>
    <row r="2" spans="1:13" s="95" customFormat="1" ht="24" thickBot="1" x14ac:dyDescent="0.25">
      <c r="A2" s="289" t="str">
        <f>กรอกข้อมูลโครงการ!A2</f>
        <v>ส่วนราชการ สำนักช่าง องค์การบริหารส่วนจังหวัดตาก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M2" s="96"/>
    </row>
    <row r="3" spans="1:13" s="95" customFormat="1" ht="24.75" thickTop="1" x14ac:dyDescent="0.2">
      <c r="A3" s="290" t="s">
        <v>5</v>
      </c>
      <c r="B3" s="290"/>
      <c r="C3" s="98" t="str">
        <f>กรอกข้อมูลโครงการ!B4</f>
        <v>ปรับปรุงซ่อมแซมบ้านพักข้าราชการ สำนักงานคลังจังหวัดตาก</v>
      </c>
      <c r="D3" s="98"/>
      <c r="E3" s="98"/>
      <c r="F3" s="290" t="s">
        <v>0</v>
      </c>
      <c r="G3" s="290"/>
      <c r="H3" s="291" t="str">
        <f>กรอกข้อมูลโครงการ!B6</f>
        <v>สำนักงานคลังจังหวัดตาก</v>
      </c>
      <c r="I3" s="291"/>
      <c r="J3" s="291"/>
      <c r="K3" s="291"/>
      <c r="M3" s="96"/>
    </row>
    <row r="4" spans="1:13" s="95" customFormat="1" ht="24" x14ac:dyDescent="0.2">
      <c r="A4" s="292" t="s">
        <v>6</v>
      </c>
      <c r="B4" s="292"/>
      <c r="C4" s="293" t="str">
        <f>กรอกข้อมูลโครงการ!B5</f>
        <v>บ้านพักข้าราชการสำนักงานคลังจังหวัดตาก ต.ระแหง อ.เมืองตาก จ.ตาก</v>
      </c>
      <c r="D4" s="293"/>
      <c r="E4" s="293"/>
      <c r="F4" s="294" t="s">
        <v>31</v>
      </c>
      <c r="G4" s="294"/>
      <c r="H4" s="293" t="str">
        <f>กรอกข้อมูลโครงการ!B9</f>
        <v>วันที่ 22 เดือน ตุลาคม พ.ศ. 2568</v>
      </c>
      <c r="I4" s="293"/>
      <c r="J4" s="293"/>
      <c r="K4" s="293"/>
      <c r="M4" s="96"/>
    </row>
    <row r="5" spans="1:13" s="95" customFormat="1" ht="24.75" thickBot="1" x14ac:dyDescent="0.25">
      <c r="A5" s="294" t="s">
        <v>8</v>
      </c>
      <c r="B5" s="294"/>
      <c r="C5" s="295" t="str">
        <f>กรอกข้อมูลโครงการ!B8</f>
        <v>004 - 2567</v>
      </c>
      <c r="D5" s="293"/>
      <c r="E5" s="293"/>
      <c r="F5" s="296" t="s">
        <v>32</v>
      </c>
      <c r="G5" s="296"/>
      <c r="H5" s="293" t="str">
        <f>กรอกข้อมูลโครงการ!B10</f>
        <v>คณะกรรมการกำหนดราคากลาง</v>
      </c>
      <c r="I5" s="293"/>
      <c r="J5" s="293"/>
      <c r="K5" s="293"/>
      <c r="M5" s="96"/>
    </row>
    <row r="6" spans="1:13" s="95" customFormat="1" x14ac:dyDescent="0.2">
      <c r="A6" s="297" t="s">
        <v>10</v>
      </c>
      <c r="B6" s="299" t="s">
        <v>11</v>
      </c>
      <c r="C6" s="299"/>
      <c r="D6" s="301" t="s">
        <v>3</v>
      </c>
      <c r="E6" s="303" t="s">
        <v>2</v>
      </c>
      <c r="F6" s="305" t="s">
        <v>42</v>
      </c>
      <c r="G6" s="306"/>
      <c r="H6" s="305" t="s">
        <v>36</v>
      </c>
      <c r="I6" s="306"/>
      <c r="J6" s="94" t="s">
        <v>38</v>
      </c>
      <c r="K6" s="307" t="s">
        <v>4</v>
      </c>
      <c r="M6" s="96"/>
    </row>
    <row r="7" spans="1:13" s="95" customFormat="1" ht="24.75" thickBot="1" x14ac:dyDescent="0.25">
      <c r="A7" s="298"/>
      <c r="B7" s="300"/>
      <c r="C7" s="300"/>
      <c r="D7" s="302"/>
      <c r="E7" s="304"/>
      <c r="F7" s="99" t="s">
        <v>132</v>
      </c>
      <c r="G7" s="99" t="s">
        <v>37</v>
      </c>
      <c r="H7" s="99" t="s">
        <v>132</v>
      </c>
      <c r="I7" s="99" t="s">
        <v>37</v>
      </c>
      <c r="J7" s="99" t="s">
        <v>24</v>
      </c>
      <c r="K7" s="308"/>
      <c r="M7" s="96"/>
    </row>
    <row r="8" spans="1:13" s="1" customFormat="1" ht="24" x14ac:dyDescent="0.55000000000000004">
      <c r="A8" s="174"/>
      <c r="B8" s="309"/>
      <c r="C8" s="310"/>
      <c r="D8" s="175"/>
      <c r="E8" s="176"/>
      <c r="F8" s="177"/>
      <c r="G8" s="178"/>
      <c r="H8" s="178"/>
      <c r="I8" s="178"/>
      <c r="J8" s="178"/>
      <c r="K8" s="179"/>
      <c r="M8" s="180"/>
    </row>
    <row r="9" spans="1:13" s="1" customFormat="1" ht="24" x14ac:dyDescent="0.55000000000000004">
      <c r="A9" s="174"/>
      <c r="B9" s="309" t="s">
        <v>141</v>
      </c>
      <c r="C9" s="310"/>
      <c r="D9" s="175"/>
      <c r="E9" s="176"/>
      <c r="F9" s="177"/>
      <c r="G9" s="178"/>
      <c r="H9" s="178"/>
      <c r="I9" s="178"/>
      <c r="J9" s="178"/>
      <c r="K9" s="179"/>
      <c r="M9" s="180"/>
    </row>
    <row r="10" spans="1:13" s="1" customFormat="1" ht="24" x14ac:dyDescent="0.55000000000000004">
      <c r="A10" s="174">
        <v>1</v>
      </c>
      <c r="B10" s="219" t="str">
        <f>'ปร.4 งานสถาปัตย์'!B8</f>
        <v>บ้านเลขที่ 1069/1</v>
      </c>
      <c r="C10" s="221"/>
      <c r="D10" s="175"/>
      <c r="E10" s="176"/>
      <c r="F10" s="177"/>
      <c r="G10" s="178">
        <f>'ปร.4 งานสถาปัตย์'!G27</f>
        <v>70967</v>
      </c>
      <c r="H10" s="178"/>
      <c r="I10" s="178">
        <f>'ปร.4 งานสถาปัตย์'!I27</f>
        <v>8355</v>
      </c>
      <c r="J10" s="178">
        <f t="shared" ref="J10:J16" si="0">SUM(G10:I10)</f>
        <v>79322</v>
      </c>
      <c r="K10" s="179"/>
      <c r="M10" s="180"/>
    </row>
    <row r="11" spans="1:13" s="1" customFormat="1" ht="24" x14ac:dyDescent="0.55000000000000004">
      <c r="A11" s="174">
        <v>2</v>
      </c>
      <c r="B11" s="219" t="str">
        <f>'ปร.4 งานสถาปัตย์'!B35</f>
        <v>บ้านเลขที่ 1069</v>
      </c>
      <c r="C11" s="221"/>
      <c r="D11" s="175"/>
      <c r="E11" s="176"/>
      <c r="F11" s="177"/>
      <c r="G11" s="178">
        <f>'ปร.4 งานสถาปัตย์'!G54</f>
        <v>17455</v>
      </c>
      <c r="H11" s="178"/>
      <c r="I11" s="178">
        <f>'ปร.4 งานสถาปัตย์'!I54</f>
        <v>9496</v>
      </c>
      <c r="J11" s="178">
        <f t="shared" si="0"/>
        <v>26951</v>
      </c>
      <c r="K11" s="179"/>
      <c r="M11" s="180"/>
    </row>
    <row r="12" spans="1:13" s="1" customFormat="1" ht="24" x14ac:dyDescent="0.55000000000000004">
      <c r="A12" s="174">
        <v>3</v>
      </c>
      <c r="B12" s="219" t="str">
        <f>'ปร.4 งานสถาปัตย์'!B62</f>
        <v>โรงจอดรถ (ข้างบ้านเลขที่ 1069)</v>
      </c>
      <c r="C12" s="220"/>
      <c r="D12" s="175"/>
      <c r="E12" s="176"/>
      <c r="F12" s="177"/>
      <c r="G12" s="178">
        <f>'ปร.4 งานสถาปัตย์'!G81</f>
        <v>27666.85</v>
      </c>
      <c r="H12" s="178"/>
      <c r="I12" s="178">
        <f>'ปร.4 งานสถาปัตย์'!I81</f>
        <v>13257.85</v>
      </c>
      <c r="J12" s="178">
        <f t="shared" si="0"/>
        <v>40924.699999999997</v>
      </c>
      <c r="K12" s="179"/>
      <c r="M12" s="180"/>
    </row>
    <row r="13" spans="1:13" s="1" customFormat="1" ht="24" x14ac:dyDescent="0.55000000000000004">
      <c r="A13" s="174">
        <v>4</v>
      </c>
      <c r="B13" s="219" t="str">
        <f>'ปร.4 งานสถาปัตย์'!B89</f>
        <v>อาคารโรงเก็บพัสดุ</v>
      </c>
      <c r="C13" s="221"/>
      <c r="D13" s="175"/>
      <c r="E13" s="176"/>
      <c r="F13" s="177"/>
      <c r="G13" s="178">
        <f>'ปร.4 งานสถาปัตย์'!G108</f>
        <v>8526.2000000000007</v>
      </c>
      <c r="H13" s="178"/>
      <c r="I13" s="178">
        <f>'ปร.4 งานสถาปัตย์'!I108</f>
        <v>4764.7000000000007</v>
      </c>
      <c r="J13" s="178">
        <f t="shared" si="0"/>
        <v>13290.900000000001</v>
      </c>
      <c r="K13" s="179"/>
      <c r="M13" s="180"/>
    </row>
    <row r="14" spans="1:13" s="1" customFormat="1" ht="24" x14ac:dyDescent="0.55000000000000004">
      <c r="A14" s="174">
        <v>5</v>
      </c>
      <c r="B14" s="222" t="str">
        <f>'ปร.4 งานสถาปัตย์'!B116</f>
        <v>บ้านเลขที่ 1073</v>
      </c>
      <c r="C14" s="182"/>
      <c r="D14" s="175"/>
      <c r="E14" s="176"/>
      <c r="F14" s="177"/>
      <c r="G14" s="178">
        <f>'ปร.4 งานสถาปัตย์'!G184</f>
        <v>55319.15</v>
      </c>
      <c r="H14" s="178"/>
      <c r="I14" s="178">
        <f>'ปร.4 งานสถาปัตย์'!I184</f>
        <v>21863.599999999999</v>
      </c>
      <c r="J14" s="178">
        <f t="shared" si="0"/>
        <v>77182.75</v>
      </c>
      <c r="K14" s="179"/>
      <c r="M14" s="180"/>
    </row>
    <row r="15" spans="1:13" s="1" customFormat="1" ht="24" x14ac:dyDescent="0.55000000000000004">
      <c r="A15" s="174">
        <v>6</v>
      </c>
      <c r="B15" s="219" t="str">
        <f>'ปร.4 งานสถาปัตย์'!B192</f>
        <v>บ้านพักแถว บ้านเลขที่ 1073/1 ,1073/2 ,1073/4 และ1073/5</v>
      </c>
      <c r="C15" s="183"/>
      <c r="D15" s="175"/>
      <c r="E15" s="176"/>
      <c r="F15" s="177"/>
      <c r="G15" s="178">
        <f>'ปร.4 งานสถาปัตย์'!G309</f>
        <v>242180.73190000001</v>
      </c>
      <c r="H15" s="178"/>
      <c r="I15" s="178">
        <f>'ปร.4 งานสถาปัตย์'!I309</f>
        <v>37351.868750000001</v>
      </c>
      <c r="J15" s="178">
        <f t="shared" si="0"/>
        <v>279532.60065000004</v>
      </c>
      <c r="K15" s="179"/>
      <c r="M15" s="180"/>
    </row>
    <row r="16" spans="1:13" s="1" customFormat="1" ht="24" x14ac:dyDescent="0.55000000000000004">
      <c r="A16" s="174">
        <v>7</v>
      </c>
      <c r="B16" s="222" t="str">
        <f>'ปร.4 งานสถาปัตย์'!B317</f>
        <v>บ้านพักแถว บ้านเลขที่ 1073/6 ,1073/7 และ1073/8</v>
      </c>
      <c r="C16" s="182"/>
      <c r="D16" s="175"/>
      <c r="E16" s="176"/>
      <c r="F16" s="177"/>
      <c r="G16" s="178">
        <f>'ปร.4 งานสถาปัตย์'!G384</f>
        <v>193590.04300000001</v>
      </c>
      <c r="H16" s="178"/>
      <c r="I16" s="178">
        <f>'ปร.4 งานสถาปัตย์'!I384</f>
        <v>30849</v>
      </c>
      <c r="J16" s="178">
        <f t="shared" si="0"/>
        <v>224439.04300000001</v>
      </c>
      <c r="K16" s="179"/>
      <c r="M16" s="180"/>
    </row>
    <row r="17" spans="1:15" s="1" customFormat="1" ht="24" x14ac:dyDescent="0.55000000000000004">
      <c r="A17" s="174"/>
      <c r="B17" s="219"/>
      <c r="C17" s="221"/>
      <c r="D17" s="175"/>
      <c r="E17" s="176"/>
      <c r="F17" s="177"/>
      <c r="G17" s="178"/>
      <c r="H17" s="178"/>
      <c r="I17" s="178"/>
      <c r="J17" s="178"/>
      <c r="K17" s="179"/>
      <c r="M17" s="180"/>
    </row>
    <row r="18" spans="1:15" s="1" customFormat="1" ht="24" x14ac:dyDescent="0.55000000000000004">
      <c r="A18" s="174"/>
      <c r="B18" s="222"/>
      <c r="C18" s="182"/>
      <c r="D18" s="175"/>
      <c r="E18" s="176"/>
      <c r="F18" s="177"/>
      <c r="G18" s="178"/>
      <c r="H18" s="178"/>
      <c r="I18" s="178"/>
      <c r="J18" s="178"/>
      <c r="K18" s="179"/>
      <c r="M18" s="180"/>
    </row>
    <row r="19" spans="1:15" s="1" customFormat="1" ht="24" x14ac:dyDescent="0.55000000000000004">
      <c r="A19" s="174"/>
      <c r="B19" s="313" t="s">
        <v>142</v>
      </c>
      <c r="C19" s="314"/>
      <c r="D19" s="224"/>
      <c r="E19" s="225"/>
      <c r="F19" s="226"/>
      <c r="G19" s="227">
        <f>SUM(G9:G18)</f>
        <v>615704.97490000003</v>
      </c>
      <c r="H19" s="227"/>
      <c r="I19" s="227">
        <f>SUM(I9:I18)</f>
        <v>125938.01875</v>
      </c>
      <c r="J19" s="227">
        <f>SUM(G19:I19)</f>
        <v>741642.99365000008</v>
      </c>
      <c r="K19" s="179"/>
      <c r="M19" s="180"/>
    </row>
    <row r="20" spans="1:15" s="1" customFormat="1" ht="24" x14ac:dyDescent="0.55000000000000004">
      <c r="A20" s="174"/>
      <c r="B20" s="219"/>
      <c r="C20" s="221"/>
      <c r="D20" s="175"/>
      <c r="E20" s="176"/>
      <c r="F20" s="177"/>
      <c r="G20" s="178"/>
      <c r="H20" s="178"/>
      <c r="I20" s="178"/>
      <c r="J20" s="178"/>
      <c r="K20" s="179"/>
      <c r="M20" s="180"/>
    </row>
    <row r="21" spans="1:15" ht="24" x14ac:dyDescent="0.55000000000000004">
      <c r="A21" s="174"/>
      <c r="B21" s="215"/>
      <c r="C21" s="112"/>
      <c r="D21" s="108"/>
      <c r="E21" s="109"/>
      <c r="F21" s="110"/>
      <c r="G21" s="103"/>
      <c r="H21" s="103"/>
      <c r="I21" s="103"/>
      <c r="J21" s="178"/>
      <c r="K21" s="104"/>
    </row>
    <row r="22" spans="1:15" ht="24" x14ac:dyDescent="0.55000000000000004">
      <c r="A22" s="174"/>
      <c r="B22" s="215"/>
      <c r="C22" s="188"/>
      <c r="D22" s="108"/>
      <c r="E22" s="109"/>
      <c r="F22" s="110"/>
      <c r="G22" s="103"/>
      <c r="H22" s="103"/>
      <c r="I22" s="103"/>
      <c r="J22" s="178"/>
      <c r="K22" s="104"/>
    </row>
    <row r="23" spans="1:15" ht="24" x14ac:dyDescent="0.55000000000000004">
      <c r="A23" s="174"/>
      <c r="B23" s="215"/>
      <c r="C23" s="112"/>
      <c r="D23" s="108"/>
      <c r="E23" s="109"/>
      <c r="F23" s="110"/>
      <c r="G23" s="103"/>
      <c r="H23" s="103"/>
      <c r="I23" s="103"/>
      <c r="J23" s="178"/>
      <c r="K23" s="104"/>
    </row>
    <row r="24" spans="1:15" ht="24" x14ac:dyDescent="0.55000000000000004">
      <c r="A24" s="174"/>
      <c r="B24" s="215"/>
      <c r="C24" s="112"/>
      <c r="D24" s="108"/>
      <c r="E24" s="109"/>
      <c r="F24" s="110"/>
      <c r="G24" s="103"/>
      <c r="H24" s="103"/>
      <c r="I24" s="103"/>
      <c r="J24" s="178"/>
      <c r="K24" s="104"/>
    </row>
    <row r="25" spans="1:15" ht="24.75" thickBot="1" x14ac:dyDescent="0.6">
      <c r="A25" s="107"/>
      <c r="B25" s="313"/>
      <c r="C25" s="314"/>
      <c r="D25" s="224"/>
      <c r="E25" s="225"/>
      <c r="F25" s="226"/>
      <c r="G25" s="227"/>
      <c r="H25" s="227"/>
      <c r="I25" s="227"/>
      <c r="J25" s="227"/>
      <c r="K25" s="104"/>
    </row>
    <row r="26" spans="1:15" ht="24.75" thickBot="1" x14ac:dyDescent="0.25">
      <c r="A26" s="113"/>
      <c r="B26" s="311" t="s">
        <v>135</v>
      </c>
      <c r="C26" s="312"/>
      <c r="D26" s="114"/>
      <c r="E26" s="115"/>
      <c r="F26" s="116"/>
      <c r="G26" s="117">
        <f>G19</f>
        <v>615704.97490000003</v>
      </c>
      <c r="H26" s="116"/>
      <c r="I26" s="117">
        <f>I19</f>
        <v>125938.01875</v>
      </c>
      <c r="J26" s="117">
        <f>SUM(G26:I26)</f>
        <v>741642.99365000008</v>
      </c>
      <c r="K26" s="118"/>
      <c r="L26" s="119"/>
      <c r="N26" s="119"/>
      <c r="O26" s="119"/>
    </row>
    <row r="27" spans="1:15" s="95" customFormat="1" x14ac:dyDescent="0.2">
      <c r="A27" s="122"/>
      <c r="B27" s="123"/>
      <c r="C27" s="123"/>
      <c r="D27" s="105"/>
      <c r="E27" s="124"/>
      <c r="F27" s="105"/>
      <c r="G27" s="105"/>
      <c r="H27" s="105"/>
      <c r="I27" s="119"/>
      <c r="J27" s="105"/>
      <c r="K27" s="105"/>
    </row>
    <row r="28" spans="1:15" s="95" customFormat="1" x14ac:dyDescent="0.2">
      <c r="A28" s="122"/>
      <c r="B28" s="123"/>
      <c r="C28" s="123"/>
      <c r="D28" s="105"/>
      <c r="E28" s="124"/>
      <c r="F28" s="105"/>
      <c r="G28" s="105"/>
      <c r="H28" s="105"/>
      <c r="I28" s="105"/>
      <c r="J28" s="105"/>
      <c r="K28" s="105"/>
    </row>
    <row r="29" spans="1:15" s="95" customFormat="1" x14ac:dyDescent="0.2">
      <c r="A29" s="122"/>
      <c r="B29" s="123"/>
      <c r="C29" s="123"/>
      <c r="D29" s="105"/>
      <c r="E29" s="124"/>
      <c r="F29" s="105"/>
      <c r="G29" s="105"/>
      <c r="H29" s="105"/>
      <c r="I29" s="105"/>
      <c r="J29" s="105"/>
      <c r="K29" s="105"/>
    </row>
    <row r="30" spans="1:15" s="95" customFormat="1" x14ac:dyDescent="0.2">
      <c r="A30" s="122"/>
      <c r="B30" s="123"/>
      <c r="C30" s="123"/>
      <c r="D30" s="105"/>
      <c r="E30" s="124"/>
      <c r="F30" s="105"/>
      <c r="G30" s="105"/>
      <c r="H30" s="105"/>
      <c r="I30" s="105"/>
      <c r="J30" s="105"/>
      <c r="K30" s="105"/>
    </row>
    <row r="31" spans="1:15" s="95" customFormat="1" x14ac:dyDescent="0.2">
      <c r="A31" s="122"/>
      <c r="B31" s="123"/>
      <c r="C31" s="123"/>
      <c r="D31" s="105"/>
      <c r="E31" s="124"/>
      <c r="F31" s="105"/>
      <c r="G31" s="105"/>
      <c r="H31" s="105"/>
      <c r="I31" s="105"/>
      <c r="J31" s="105"/>
      <c r="K31" s="105"/>
    </row>
    <row r="32" spans="1:15" s="95" customFormat="1" x14ac:dyDescent="0.2">
      <c r="A32" s="122"/>
      <c r="B32" s="123"/>
      <c r="C32" s="123"/>
      <c r="D32" s="105"/>
      <c r="E32" s="124"/>
      <c r="F32" s="105"/>
      <c r="G32" s="105"/>
      <c r="H32" s="105"/>
      <c r="I32" s="105"/>
      <c r="J32" s="105"/>
      <c r="K32" s="105"/>
    </row>
    <row r="33" spans="1:13" s="95" customFormat="1" x14ac:dyDescent="0.2">
      <c r="A33" s="122"/>
      <c r="B33" s="123"/>
      <c r="C33" s="123"/>
      <c r="D33" s="105"/>
      <c r="E33" s="124"/>
      <c r="F33" s="105"/>
      <c r="G33" s="105"/>
      <c r="H33" s="105"/>
      <c r="I33" s="105"/>
      <c r="J33" s="105"/>
      <c r="K33" s="105"/>
    </row>
    <row r="34" spans="1:13" x14ac:dyDescent="0.2">
      <c r="M34" s="105"/>
    </row>
    <row r="40" spans="1:13" s="120" customFormat="1" x14ac:dyDescent="0.2">
      <c r="A40" s="122"/>
      <c r="B40" s="123"/>
      <c r="C40" s="123"/>
      <c r="D40" s="105"/>
      <c r="E40" s="124"/>
      <c r="F40" s="105"/>
      <c r="G40" s="105"/>
      <c r="H40" s="105"/>
      <c r="I40" s="105"/>
      <c r="J40" s="105"/>
      <c r="K40" s="105"/>
      <c r="M40" s="121"/>
    </row>
    <row r="41" spans="1:13" s="120" customFormat="1" x14ac:dyDescent="0.2">
      <c r="A41" s="122"/>
      <c r="B41" s="123"/>
      <c r="C41" s="123"/>
      <c r="D41" s="105"/>
      <c r="E41" s="124"/>
      <c r="F41" s="105"/>
      <c r="G41" s="105"/>
      <c r="H41" s="105"/>
      <c r="I41" s="105"/>
      <c r="J41" s="105"/>
      <c r="K41" s="105"/>
      <c r="M41" s="121"/>
    </row>
    <row r="50" spans="1:13" x14ac:dyDescent="0.2">
      <c r="M50" s="105"/>
    </row>
    <row r="51" spans="1:13" x14ac:dyDescent="0.2">
      <c r="M51" s="105"/>
    </row>
    <row r="52" spans="1:13" x14ac:dyDescent="0.2">
      <c r="M52" s="105"/>
    </row>
    <row r="53" spans="1:13" s="95" customFormat="1" x14ac:dyDescent="0.2">
      <c r="A53" s="122"/>
      <c r="B53" s="123"/>
      <c r="C53" s="123"/>
      <c r="D53" s="105"/>
      <c r="E53" s="124"/>
      <c r="F53" s="105"/>
      <c r="G53" s="105"/>
      <c r="H53" s="105"/>
      <c r="I53" s="105"/>
      <c r="J53" s="105"/>
      <c r="K53" s="105"/>
      <c r="M53" s="96"/>
    </row>
    <row r="54" spans="1:13" s="95" customFormat="1" x14ac:dyDescent="0.2">
      <c r="A54" s="122"/>
      <c r="B54" s="123"/>
      <c r="C54" s="123"/>
      <c r="D54" s="105"/>
      <c r="E54" s="124"/>
      <c r="F54" s="105"/>
      <c r="G54" s="105"/>
      <c r="H54" s="105"/>
      <c r="I54" s="105"/>
      <c r="J54" s="105"/>
      <c r="K54" s="105"/>
      <c r="M54" s="96"/>
    </row>
    <row r="55" spans="1:13" s="95" customFormat="1" x14ac:dyDescent="0.2">
      <c r="A55" s="122"/>
      <c r="B55" s="123"/>
      <c r="C55" s="123"/>
      <c r="D55" s="105"/>
      <c r="E55" s="124"/>
      <c r="F55" s="105"/>
      <c r="G55" s="105"/>
      <c r="H55" s="105"/>
      <c r="I55" s="105"/>
      <c r="J55" s="105"/>
      <c r="K55" s="105"/>
    </row>
    <row r="56" spans="1:13" s="95" customFormat="1" x14ac:dyDescent="0.2">
      <c r="A56" s="122"/>
      <c r="B56" s="123"/>
      <c r="C56" s="123"/>
      <c r="D56" s="105"/>
      <c r="E56" s="124"/>
      <c r="F56" s="105"/>
      <c r="G56" s="105"/>
      <c r="H56" s="105"/>
      <c r="I56" s="105"/>
      <c r="J56" s="105"/>
      <c r="K56" s="105"/>
    </row>
    <row r="57" spans="1:13" s="95" customFormat="1" x14ac:dyDescent="0.2">
      <c r="A57" s="122"/>
      <c r="B57" s="123"/>
      <c r="C57" s="123"/>
      <c r="D57" s="105"/>
      <c r="E57" s="124"/>
      <c r="F57" s="105"/>
      <c r="G57" s="105"/>
      <c r="H57" s="105"/>
      <c r="I57" s="105"/>
      <c r="J57" s="105"/>
      <c r="K57" s="105"/>
    </row>
    <row r="58" spans="1:13" s="95" customFormat="1" x14ac:dyDescent="0.2">
      <c r="A58" s="122"/>
      <c r="B58" s="123"/>
      <c r="C58" s="123"/>
      <c r="D58" s="105"/>
      <c r="E58" s="124"/>
      <c r="F58" s="105"/>
      <c r="G58" s="105"/>
      <c r="H58" s="105"/>
      <c r="I58" s="105"/>
      <c r="J58" s="105"/>
      <c r="K58" s="105"/>
    </row>
    <row r="59" spans="1:13" s="95" customFormat="1" x14ac:dyDescent="0.2">
      <c r="A59" s="122"/>
      <c r="B59" s="123"/>
      <c r="C59" s="123"/>
      <c r="D59" s="105"/>
      <c r="E59" s="124"/>
      <c r="F59" s="105"/>
      <c r="G59" s="105"/>
      <c r="H59" s="105"/>
      <c r="I59" s="105"/>
      <c r="J59" s="105"/>
      <c r="K59" s="105"/>
      <c r="M59" s="96"/>
    </row>
    <row r="78" spans="1:15" x14ac:dyDescent="0.2">
      <c r="L78" s="119"/>
      <c r="N78" s="119"/>
      <c r="O78" s="119"/>
    </row>
    <row r="79" spans="1:15" s="95" customFormat="1" x14ac:dyDescent="0.2">
      <c r="A79" s="122"/>
      <c r="B79" s="123"/>
      <c r="C79" s="123"/>
      <c r="D79" s="105"/>
      <c r="E79" s="124"/>
      <c r="F79" s="105"/>
      <c r="G79" s="105"/>
      <c r="H79" s="105"/>
      <c r="I79" s="105"/>
      <c r="J79" s="105"/>
      <c r="K79" s="105"/>
      <c r="M79" s="96"/>
    </row>
    <row r="80" spans="1:15" s="95" customFormat="1" x14ac:dyDescent="0.2">
      <c r="A80" s="122"/>
      <c r="B80" s="123"/>
      <c r="C80" s="123"/>
      <c r="D80" s="105"/>
      <c r="E80" s="124"/>
      <c r="F80" s="105"/>
      <c r="G80" s="105"/>
      <c r="H80" s="105"/>
      <c r="I80" s="105"/>
      <c r="J80" s="105"/>
      <c r="K80" s="105"/>
      <c r="M80" s="96"/>
    </row>
    <row r="81" spans="1:13" s="95" customFormat="1" x14ac:dyDescent="0.2">
      <c r="A81" s="122"/>
      <c r="B81" s="123"/>
      <c r="C81" s="123"/>
      <c r="D81" s="105"/>
      <c r="E81" s="124"/>
      <c r="F81" s="105"/>
      <c r="G81" s="105"/>
      <c r="H81" s="105"/>
      <c r="I81" s="105"/>
      <c r="J81" s="105"/>
      <c r="K81" s="105"/>
      <c r="M81" s="96"/>
    </row>
    <row r="82" spans="1:13" s="95" customFormat="1" x14ac:dyDescent="0.2">
      <c r="A82" s="122"/>
      <c r="B82" s="123"/>
      <c r="C82" s="123"/>
      <c r="D82" s="105"/>
      <c r="E82" s="124"/>
      <c r="F82" s="105"/>
      <c r="G82" s="105"/>
      <c r="H82" s="105"/>
      <c r="I82" s="105"/>
      <c r="J82" s="105"/>
      <c r="K82" s="105"/>
      <c r="M82" s="96"/>
    </row>
    <row r="83" spans="1:13" s="95" customFormat="1" x14ac:dyDescent="0.2">
      <c r="A83" s="122"/>
      <c r="B83" s="123"/>
      <c r="C83" s="123"/>
      <c r="D83" s="105"/>
      <c r="E83" s="124"/>
      <c r="F83" s="105"/>
      <c r="G83" s="105"/>
      <c r="H83" s="105"/>
      <c r="I83" s="105"/>
      <c r="J83" s="105"/>
      <c r="K83" s="105"/>
      <c r="M83" s="96"/>
    </row>
    <row r="84" spans="1:13" s="95" customFormat="1" x14ac:dyDescent="0.2">
      <c r="A84" s="122"/>
      <c r="B84" s="123"/>
      <c r="C84" s="123"/>
      <c r="D84" s="105"/>
      <c r="E84" s="124"/>
      <c r="F84" s="105"/>
      <c r="G84" s="105"/>
      <c r="H84" s="105"/>
      <c r="I84" s="105"/>
      <c r="J84" s="105"/>
      <c r="K84" s="105"/>
      <c r="M84" s="96"/>
    </row>
    <row r="85" spans="1:13" s="95" customFormat="1" x14ac:dyDescent="0.2">
      <c r="A85" s="122"/>
      <c r="B85" s="123"/>
      <c r="C85" s="123"/>
      <c r="D85" s="105"/>
      <c r="E85" s="124"/>
      <c r="F85" s="105"/>
      <c r="G85" s="105"/>
      <c r="H85" s="105"/>
      <c r="I85" s="105"/>
      <c r="J85" s="105"/>
      <c r="K85" s="105"/>
      <c r="M85" s="96"/>
    </row>
    <row r="105" spans="1:13" s="95" customFormat="1" x14ac:dyDescent="0.2">
      <c r="A105" s="122"/>
      <c r="B105" s="123"/>
      <c r="C105" s="123"/>
      <c r="D105" s="105"/>
      <c r="E105" s="124"/>
      <c r="F105" s="105"/>
      <c r="G105" s="105"/>
      <c r="H105" s="105"/>
      <c r="I105" s="105"/>
      <c r="J105" s="105"/>
      <c r="K105" s="105"/>
      <c r="M105" s="96"/>
    </row>
    <row r="106" spans="1:13" s="95" customFormat="1" x14ac:dyDescent="0.2">
      <c r="A106" s="122"/>
      <c r="B106" s="123"/>
      <c r="C106" s="123"/>
      <c r="D106" s="105"/>
      <c r="E106" s="124"/>
      <c r="F106" s="105"/>
      <c r="G106" s="105"/>
      <c r="H106" s="105"/>
      <c r="I106" s="105"/>
      <c r="J106" s="105"/>
      <c r="K106" s="105"/>
      <c r="M106" s="96"/>
    </row>
    <row r="107" spans="1:13" s="95" customFormat="1" x14ac:dyDescent="0.2">
      <c r="A107" s="122"/>
      <c r="B107" s="123"/>
      <c r="C107" s="123"/>
      <c r="D107" s="105"/>
      <c r="E107" s="124"/>
      <c r="F107" s="105"/>
      <c r="G107" s="105"/>
      <c r="H107" s="105"/>
      <c r="I107" s="105"/>
      <c r="J107" s="105"/>
      <c r="K107" s="105"/>
      <c r="M107" s="96"/>
    </row>
    <row r="108" spans="1:13" s="95" customFormat="1" x14ac:dyDescent="0.2">
      <c r="A108" s="122"/>
      <c r="B108" s="123"/>
      <c r="C108" s="123"/>
      <c r="D108" s="105"/>
      <c r="E108" s="124"/>
      <c r="F108" s="105"/>
      <c r="G108" s="105"/>
      <c r="H108" s="105"/>
      <c r="I108" s="105"/>
      <c r="J108" s="105"/>
      <c r="K108" s="105"/>
      <c r="M108" s="96"/>
    </row>
    <row r="109" spans="1:13" s="95" customFormat="1" x14ac:dyDescent="0.2">
      <c r="A109" s="122"/>
      <c r="B109" s="123"/>
      <c r="C109" s="123"/>
      <c r="D109" s="105"/>
      <c r="E109" s="124"/>
      <c r="F109" s="105"/>
      <c r="G109" s="105"/>
      <c r="H109" s="105"/>
      <c r="I109" s="105"/>
      <c r="J109" s="105"/>
      <c r="K109" s="105"/>
      <c r="M109" s="96"/>
    </row>
    <row r="110" spans="1:13" s="95" customFormat="1" x14ac:dyDescent="0.2">
      <c r="A110" s="122"/>
      <c r="B110" s="123"/>
      <c r="C110" s="123"/>
      <c r="D110" s="105"/>
      <c r="E110" s="124"/>
      <c r="F110" s="105"/>
      <c r="G110" s="105"/>
      <c r="H110" s="105"/>
      <c r="I110" s="105"/>
      <c r="J110" s="105"/>
      <c r="K110" s="105"/>
      <c r="M110" s="96"/>
    </row>
    <row r="111" spans="1:13" s="95" customFormat="1" x14ac:dyDescent="0.2">
      <c r="A111" s="122"/>
      <c r="B111" s="123"/>
      <c r="C111" s="123"/>
      <c r="D111" s="105"/>
      <c r="E111" s="124"/>
      <c r="F111" s="105"/>
      <c r="G111" s="105"/>
      <c r="H111" s="105"/>
      <c r="I111" s="105"/>
      <c r="J111" s="105"/>
      <c r="K111" s="105"/>
      <c r="M111" s="96"/>
    </row>
    <row r="130" spans="12:15" x14ac:dyDescent="0.2">
      <c r="L130" s="119"/>
      <c r="N130" s="119"/>
      <c r="O130" s="119"/>
    </row>
  </sheetData>
  <mergeCells count="26">
    <mergeCell ref="K6:K7"/>
    <mergeCell ref="B8:C8"/>
    <mergeCell ref="B26:C26"/>
    <mergeCell ref="H6:I6"/>
    <mergeCell ref="B25:C25"/>
    <mergeCell ref="B19:C19"/>
    <mergeCell ref="B9:C9"/>
    <mergeCell ref="A6:A7"/>
    <mergeCell ref="B6:C7"/>
    <mergeCell ref="D6:D7"/>
    <mergeCell ref="E6:E7"/>
    <mergeCell ref="F6:G6"/>
    <mergeCell ref="A4:B4"/>
    <mergeCell ref="C4:E4"/>
    <mergeCell ref="F4:G4"/>
    <mergeCell ref="H4:K4"/>
    <mergeCell ref="A5:B5"/>
    <mergeCell ref="C5:E5"/>
    <mergeCell ref="F5:G5"/>
    <mergeCell ref="H5:K5"/>
    <mergeCell ref="A1:I1"/>
    <mergeCell ref="J1:K1"/>
    <mergeCell ref="A2:K2"/>
    <mergeCell ref="A3:B3"/>
    <mergeCell ref="F3:G3"/>
    <mergeCell ref="H3:K3"/>
  </mergeCells>
  <printOptions horizontalCentered="1" verticalCentered="1"/>
  <pageMargins left="0" right="0" top="0.35433070866141736" bottom="0.35433070866141736" header="0.31496062992125984" footer="0.31496062992125984"/>
  <pageSetup paperSize="9" scale="82" orientation="landscape" useFirstPageNumber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 tint="0.39997558519241921"/>
  </sheetPr>
  <dimension ref="A1:O934"/>
  <sheetViews>
    <sheetView showRuler="0" showWhiteSpace="0" view="pageLayout" topLeftCell="A356" zoomScale="90" zoomScaleNormal="80" zoomScaleSheetLayoutView="90" zoomScalePageLayoutView="90" workbookViewId="0">
      <selection activeCell="A386" sqref="A386:K386"/>
    </sheetView>
  </sheetViews>
  <sheetFormatPr defaultColWidth="2.7109375" defaultRowHeight="23.25" x14ac:dyDescent="0.2"/>
  <cols>
    <col min="1" max="1" width="7" style="122" customWidth="1"/>
    <col min="2" max="2" width="6.7109375" style="123" customWidth="1"/>
    <col min="3" max="3" width="41.42578125" style="123" customWidth="1"/>
    <col min="4" max="4" width="10.7109375" style="105" customWidth="1"/>
    <col min="5" max="5" width="9.7109375" style="124" customWidth="1"/>
    <col min="6" max="6" width="13.42578125" style="105" customWidth="1"/>
    <col min="7" max="7" width="15.5703125" style="105" customWidth="1"/>
    <col min="8" max="8" width="13.140625" style="105" customWidth="1"/>
    <col min="9" max="9" width="16" style="105" customWidth="1"/>
    <col min="10" max="10" width="15.42578125" style="105" customWidth="1"/>
    <col min="11" max="11" width="11.42578125" style="105" customWidth="1"/>
    <col min="12" max="12" width="14.28515625" style="105" customWidth="1"/>
    <col min="13" max="13" width="12.7109375" style="106" customWidth="1"/>
    <col min="14" max="14" width="12.5703125" style="105" customWidth="1"/>
    <col min="15" max="15" width="7.85546875" style="105" customWidth="1"/>
    <col min="16" max="16384" width="2.7109375" style="105"/>
  </cols>
  <sheetData>
    <row r="1" spans="1:13" s="95" customFormat="1" ht="22.5" customHeight="1" x14ac:dyDescent="0.2">
      <c r="A1" s="253" t="s">
        <v>289</v>
      </c>
      <c r="B1" s="253"/>
      <c r="C1" s="253"/>
      <c r="D1" s="253"/>
      <c r="E1" s="253"/>
      <c r="F1" s="253"/>
      <c r="G1" s="253"/>
      <c r="H1" s="253"/>
      <c r="I1" s="253"/>
      <c r="J1" s="288" t="s">
        <v>269</v>
      </c>
      <c r="K1" s="288"/>
    </row>
    <row r="2" spans="1:13" s="95" customFormat="1" ht="22.5" customHeight="1" thickBot="1" x14ac:dyDescent="0.25">
      <c r="A2" s="289" t="str">
        <f>กรอกข้อมูลโครงการ!A2</f>
        <v>ส่วนราชการ สำนักช่าง องค์การบริหารส่วนจังหวัดตาก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</row>
    <row r="3" spans="1:13" s="95" customFormat="1" ht="22.5" customHeight="1" thickTop="1" x14ac:dyDescent="0.2">
      <c r="A3" s="290" t="s">
        <v>5</v>
      </c>
      <c r="B3" s="290"/>
      <c r="C3" s="97" t="str">
        <f>กรอกข้อมูลโครงการ!B4</f>
        <v>ปรับปรุงซ่อมแซมบ้านพักข้าราชการ สำนักงานคลังจังหวัดตาก</v>
      </c>
      <c r="D3" s="97"/>
      <c r="E3" s="97"/>
      <c r="F3" s="290" t="s">
        <v>0</v>
      </c>
      <c r="G3" s="290"/>
      <c r="H3" s="291" t="str">
        <f>กรอกข้อมูลโครงการ!B6</f>
        <v>สำนักงานคลังจังหวัดตาก</v>
      </c>
      <c r="I3" s="291"/>
      <c r="J3" s="291"/>
      <c r="K3" s="291"/>
    </row>
    <row r="4" spans="1:13" s="95" customFormat="1" ht="22.5" customHeight="1" x14ac:dyDescent="0.2">
      <c r="A4" s="330" t="s">
        <v>6</v>
      </c>
      <c r="B4" s="330"/>
      <c r="C4" s="293" t="str">
        <f>กรอกข้อมูลโครงการ!B5</f>
        <v>บ้านพักข้าราชการสำนักงานคลังจังหวัดตาก ต.ระแหง อ.เมืองตาก จ.ตาก</v>
      </c>
      <c r="D4" s="293"/>
      <c r="E4" s="293"/>
      <c r="F4" s="294" t="s">
        <v>31</v>
      </c>
      <c r="G4" s="294"/>
      <c r="H4" s="293" t="str">
        <f>กรอกข้อมูลโครงการ!B9</f>
        <v>วันที่ 22 เดือน ตุลาคม พ.ศ. 2568</v>
      </c>
      <c r="I4" s="293"/>
      <c r="J4" s="293"/>
      <c r="K4" s="293"/>
    </row>
    <row r="5" spans="1:13" s="95" customFormat="1" ht="22.5" customHeight="1" thickBot="1" x14ac:dyDescent="0.25">
      <c r="A5" s="294" t="s">
        <v>8</v>
      </c>
      <c r="B5" s="294"/>
      <c r="C5" s="295" t="str">
        <f>กรอกข้อมูลโครงการ!B8</f>
        <v>004 - 2567</v>
      </c>
      <c r="D5" s="293"/>
      <c r="E5" s="293"/>
      <c r="F5" s="296" t="s">
        <v>32</v>
      </c>
      <c r="G5" s="296"/>
      <c r="H5" s="293" t="str">
        <f>กรอกข้อมูลโครงการ!B10</f>
        <v>คณะกรรมการกำหนดราคากลาง</v>
      </c>
      <c r="I5" s="293"/>
      <c r="J5" s="293"/>
      <c r="K5" s="293"/>
    </row>
    <row r="6" spans="1:13" s="95" customFormat="1" ht="22.5" customHeight="1" x14ac:dyDescent="0.2">
      <c r="A6" s="297" t="s">
        <v>10</v>
      </c>
      <c r="B6" s="299" t="s">
        <v>11</v>
      </c>
      <c r="C6" s="299"/>
      <c r="D6" s="301" t="s">
        <v>3</v>
      </c>
      <c r="E6" s="303" t="s">
        <v>2</v>
      </c>
      <c r="F6" s="305" t="s">
        <v>42</v>
      </c>
      <c r="G6" s="306"/>
      <c r="H6" s="305" t="s">
        <v>36</v>
      </c>
      <c r="I6" s="306"/>
      <c r="J6" s="91" t="s">
        <v>38</v>
      </c>
      <c r="K6" s="307" t="s">
        <v>4</v>
      </c>
    </row>
    <row r="7" spans="1:13" s="95" customFormat="1" ht="22.5" customHeight="1" thickBot="1" x14ac:dyDescent="0.25">
      <c r="A7" s="298"/>
      <c r="B7" s="300"/>
      <c r="C7" s="300"/>
      <c r="D7" s="302"/>
      <c r="E7" s="304"/>
      <c r="F7" s="99" t="s">
        <v>132</v>
      </c>
      <c r="G7" s="99" t="s">
        <v>37</v>
      </c>
      <c r="H7" s="99" t="s">
        <v>132</v>
      </c>
      <c r="I7" s="99" t="s">
        <v>37</v>
      </c>
      <c r="J7" s="99" t="s">
        <v>24</v>
      </c>
      <c r="K7" s="308"/>
    </row>
    <row r="8" spans="1:13" ht="22.5" customHeight="1" x14ac:dyDescent="0.2">
      <c r="A8" s="100">
        <v>1</v>
      </c>
      <c r="B8" s="213" t="s">
        <v>158</v>
      </c>
      <c r="C8" s="214"/>
      <c r="D8" s="193"/>
      <c r="E8" s="194"/>
      <c r="F8" s="103"/>
      <c r="G8" s="103"/>
      <c r="H8" s="103"/>
      <c r="I8" s="103"/>
      <c r="J8" s="103"/>
      <c r="K8" s="104"/>
      <c r="M8" s="105"/>
    </row>
    <row r="9" spans="1:13" ht="22.5" customHeight="1" x14ac:dyDescent="0.2">
      <c r="A9" s="107"/>
      <c r="B9" s="111" t="s">
        <v>137</v>
      </c>
      <c r="C9" s="188" t="s">
        <v>159</v>
      </c>
      <c r="D9" s="108">
        <v>42.5</v>
      </c>
      <c r="E9" s="109" t="s">
        <v>44</v>
      </c>
      <c r="F9" s="110">
        <v>0</v>
      </c>
      <c r="G9" s="103">
        <f t="shared" ref="G9" si="0">D9*F9</f>
        <v>0</v>
      </c>
      <c r="H9" s="103">
        <v>25</v>
      </c>
      <c r="I9" s="103">
        <f t="shared" ref="I9" si="1">D9*H9</f>
        <v>1062.5</v>
      </c>
      <c r="J9" s="103">
        <f t="shared" ref="J9" si="2">G9+I9</f>
        <v>1062.5</v>
      </c>
      <c r="K9" s="184" t="s">
        <v>151</v>
      </c>
    </row>
    <row r="10" spans="1:13" ht="22.5" customHeight="1" x14ac:dyDescent="0.2">
      <c r="A10" s="107"/>
      <c r="B10" s="111" t="s">
        <v>137</v>
      </c>
      <c r="C10" s="188" t="s">
        <v>160</v>
      </c>
      <c r="D10" s="108">
        <v>42.5</v>
      </c>
      <c r="E10" s="109" t="s">
        <v>44</v>
      </c>
      <c r="F10" s="110">
        <v>383</v>
      </c>
      <c r="G10" s="103">
        <f t="shared" ref="G10" si="3">D10*F10</f>
        <v>16277.5</v>
      </c>
      <c r="H10" s="103">
        <v>75</v>
      </c>
      <c r="I10" s="103">
        <f t="shared" ref="I10" si="4">D10*H10</f>
        <v>3187.5</v>
      </c>
      <c r="J10" s="103">
        <f t="shared" ref="J10" si="5">G10+I10</f>
        <v>19465</v>
      </c>
      <c r="K10" s="184"/>
    </row>
    <row r="11" spans="1:13" ht="22.5" customHeight="1" x14ac:dyDescent="0.2">
      <c r="A11" s="107"/>
      <c r="B11" s="111"/>
      <c r="C11" s="188" t="s">
        <v>161</v>
      </c>
      <c r="D11" s="108"/>
      <c r="E11" s="109"/>
      <c r="F11" s="110"/>
      <c r="G11" s="103"/>
      <c r="H11" s="103"/>
      <c r="I11" s="103"/>
      <c r="J11" s="103"/>
      <c r="K11" s="104"/>
    </row>
    <row r="12" spans="1:13" ht="22.5" customHeight="1" x14ac:dyDescent="0.2">
      <c r="A12" s="107"/>
      <c r="B12" s="111" t="s">
        <v>137</v>
      </c>
      <c r="C12" s="188" t="s">
        <v>162</v>
      </c>
      <c r="D12" s="108">
        <v>42.5</v>
      </c>
      <c r="E12" s="109" t="s">
        <v>44</v>
      </c>
      <c r="F12" s="110">
        <v>45</v>
      </c>
      <c r="G12" s="103">
        <f t="shared" ref="G12:G13" si="6">D12*F12</f>
        <v>1912.5</v>
      </c>
      <c r="H12" s="103">
        <v>34</v>
      </c>
      <c r="I12" s="103">
        <f t="shared" ref="I12:I13" si="7">D12*H12</f>
        <v>1445</v>
      </c>
      <c r="J12" s="103">
        <f t="shared" ref="J12:J13" si="8">G12+I12</f>
        <v>3357.5</v>
      </c>
      <c r="K12" s="104"/>
    </row>
    <row r="13" spans="1:13" ht="22.5" customHeight="1" x14ac:dyDescent="0.2">
      <c r="A13" s="107"/>
      <c r="B13" s="111" t="s">
        <v>137</v>
      </c>
      <c r="C13" s="188" t="s">
        <v>163</v>
      </c>
      <c r="D13" s="108">
        <v>58</v>
      </c>
      <c r="E13" s="109" t="s">
        <v>145</v>
      </c>
      <c r="F13" s="110">
        <v>0</v>
      </c>
      <c r="G13" s="103">
        <f t="shared" si="6"/>
        <v>0</v>
      </c>
      <c r="H13" s="103">
        <v>35</v>
      </c>
      <c r="I13" s="103">
        <f t="shared" si="7"/>
        <v>2030</v>
      </c>
      <c r="J13" s="103">
        <f t="shared" si="8"/>
        <v>2030</v>
      </c>
      <c r="K13" s="184" t="s">
        <v>151</v>
      </c>
    </row>
    <row r="14" spans="1:13" ht="22.5" customHeight="1" x14ac:dyDescent="0.2">
      <c r="A14" s="107"/>
      <c r="B14" s="111" t="s">
        <v>137</v>
      </c>
      <c r="C14" s="188" t="s">
        <v>164</v>
      </c>
      <c r="D14" s="108">
        <v>58</v>
      </c>
      <c r="E14" s="109" t="s">
        <v>145</v>
      </c>
      <c r="F14" s="110">
        <v>850</v>
      </c>
      <c r="G14" s="103">
        <f t="shared" ref="G14" si="9">D14*F14</f>
        <v>49300</v>
      </c>
      <c r="H14" s="103">
        <v>0</v>
      </c>
      <c r="I14" s="103">
        <f t="shared" ref="I14" si="10">D14*H14</f>
        <v>0</v>
      </c>
      <c r="J14" s="103">
        <f t="shared" ref="J14" si="11">G14+I14</f>
        <v>49300</v>
      </c>
      <c r="K14" s="104"/>
    </row>
    <row r="15" spans="1:13" ht="22.5" customHeight="1" x14ac:dyDescent="0.2">
      <c r="A15" s="107"/>
      <c r="B15" s="111" t="s">
        <v>137</v>
      </c>
      <c r="C15" s="188" t="s">
        <v>165</v>
      </c>
      <c r="D15" s="108">
        <v>1</v>
      </c>
      <c r="E15" s="109" t="s">
        <v>45</v>
      </c>
      <c r="F15" s="110">
        <v>2373</v>
      </c>
      <c r="G15" s="103">
        <f t="shared" ref="G15" si="12">D15*F15</f>
        <v>2373</v>
      </c>
      <c r="H15" s="103">
        <v>0</v>
      </c>
      <c r="I15" s="103">
        <f t="shared" ref="I15" si="13">D15*H15</f>
        <v>0</v>
      </c>
      <c r="J15" s="103">
        <f t="shared" ref="J15" si="14">G15+I15</f>
        <v>2373</v>
      </c>
      <c r="K15" s="104"/>
    </row>
    <row r="16" spans="1:13" ht="22.5" customHeight="1" x14ac:dyDescent="0.2">
      <c r="A16" s="107"/>
      <c r="B16" s="111"/>
      <c r="C16" s="188" t="s">
        <v>166</v>
      </c>
      <c r="D16" s="108"/>
      <c r="E16" s="109"/>
      <c r="F16" s="110"/>
      <c r="G16" s="103"/>
      <c r="H16" s="103"/>
      <c r="I16" s="103"/>
      <c r="J16" s="103"/>
      <c r="K16" s="104"/>
    </row>
    <row r="17" spans="1:13" ht="22.5" customHeight="1" x14ac:dyDescent="0.2">
      <c r="A17" s="107"/>
      <c r="B17" s="111" t="s">
        <v>137</v>
      </c>
      <c r="C17" s="188" t="s">
        <v>167</v>
      </c>
      <c r="D17" s="108">
        <v>1</v>
      </c>
      <c r="E17" s="109" t="s">
        <v>147</v>
      </c>
      <c r="F17" s="110">
        <v>0</v>
      </c>
      <c r="G17" s="103">
        <f t="shared" ref="G17" si="15">D17*F17</f>
        <v>0</v>
      </c>
      <c r="H17" s="103">
        <v>300</v>
      </c>
      <c r="I17" s="103">
        <f t="shared" ref="I17" si="16">D17*H17</f>
        <v>300</v>
      </c>
      <c r="J17" s="103">
        <f t="shared" ref="J17" si="17">G17+I17</f>
        <v>300</v>
      </c>
      <c r="K17" s="104"/>
    </row>
    <row r="18" spans="1:13" ht="22.5" customHeight="1" x14ac:dyDescent="0.2">
      <c r="A18" s="107"/>
      <c r="B18" s="111" t="s">
        <v>137</v>
      </c>
      <c r="C18" s="188" t="s">
        <v>168</v>
      </c>
      <c r="D18" s="108">
        <v>1</v>
      </c>
      <c r="E18" s="109" t="s">
        <v>147</v>
      </c>
      <c r="F18" s="110">
        <v>1104</v>
      </c>
      <c r="G18" s="103">
        <f t="shared" ref="G18" si="18">D18*F18</f>
        <v>1104</v>
      </c>
      <c r="H18" s="103">
        <v>330</v>
      </c>
      <c r="I18" s="103">
        <f t="shared" ref="I18" si="19">D18*H18</f>
        <v>330</v>
      </c>
      <c r="J18" s="103">
        <f t="shared" ref="J18" si="20">G18+I18</f>
        <v>1434</v>
      </c>
      <c r="K18" s="104"/>
    </row>
    <row r="19" spans="1:13" ht="22.5" customHeight="1" x14ac:dyDescent="0.2">
      <c r="A19" s="107"/>
      <c r="B19" s="111"/>
      <c r="C19" s="188" t="s">
        <v>169</v>
      </c>
      <c r="D19" s="108"/>
      <c r="E19" s="109"/>
      <c r="F19" s="110"/>
      <c r="G19" s="103"/>
      <c r="H19" s="103"/>
      <c r="I19" s="103"/>
      <c r="J19" s="103"/>
      <c r="K19" s="104"/>
    </row>
    <row r="20" spans="1:13" ht="22.5" customHeight="1" x14ac:dyDescent="0.2">
      <c r="A20" s="107"/>
      <c r="B20" s="111"/>
      <c r="C20" s="188"/>
      <c r="D20" s="108"/>
      <c r="E20" s="109"/>
      <c r="F20" s="110"/>
      <c r="G20" s="103"/>
      <c r="H20" s="103"/>
      <c r="I20" s="103"/>
      <c r="J20" s="103"/>
      <c r="K20" s="104"/>
    </row>
    <row r="21" spans="1:13" ht="22.5" customHeight="1" x14ac:dyDescent="0.2">
      <c r="A21" s="107"/>
      <c r="B21" s="111"/>
      <c r="C21" s="188"/>
      <c r="D21" s="108"/>
      <c r="E21" s="109"/>
      <c r="F21" s="110"/>
      <c r="G21" s="103"/>
      <c r="H21" s="103"/>
      <c r="I21" s="103"/>
      <c r="J21" s="103"/>
      <c r="K21" s="104"/>
    </row>
    <row r="22" spans="1:13" ht="22.5" customHeight="1" x14ac:dyDescent="0.2">
      <c r="A22" s="107"/>
      <c r="B22" s="127"/>
      <c r="C22" s="197"/>
      <c r="D22" s="125"/>
      <c r="E22" s="126"/>
      <c r="F22" s="110"/>
      <c r="G22" s="103"/>
      <c r="H22" s="103"/>
      <c r="I22" s="103"/>
      <c r="J22" s="103"/>
      <c r="K22" s="104"/>
    </row>
    <row r="23" spans="1:13" ht="22.5" customHeight="1" x14ac:dyDescent="0.2">
      <c r="A23" s="107"/>
      <c r="B23" s="127"/>
      <c r="C23" s="186"/>
      <c r="D23" s="125"/>
      <c r="E23" s="126"/>
      <c r="F23" s="110"/>
      <c r="G23" s="103"/>
      <c r="H23" s="103"/>
      <c r="I23" s="103"/>
      <c r="J23" s="103"/>
      <c r="K23" s="104"/>
    </row>
    <row r="24" spans="1:13" ht="22.5" customHeight="1" x14ac:dyDescent="0.2">
      <c r="A24" s="107"/>
      <c r="B24" s="127"/>
      <c r="C24" s="186"/>
      <c r="D24" s="189"/>
      <c r="E24" s="126"/>
      <c r="F24" s="110"/>
      <c r="G24" s="103"/>
      <c r="H24" s="103"/>
      <c r="I24" s="103"/>
      <c r="J24" s="103"/>
      <c r="K24" s="104"/>
    </row>
    <row r="25" spans="1:13" ht="22.5" customHeight="1" x14ac:dyDescent="0.55000000000000004">
      <c r="A25" s="107"/>
      <c r="B25" s="181"/>
      <c r="C25" s="185"/>
      <c r="D25" s="190"/>
      <c r="E25" s="176"/>
      <c r="F25" s="191"/>
      <c r="G25" s="192"/>
      <c r="H25" s="192"/>
      <c r="I25" s="192"/>
      <c r="J25" s="192"/>
      <c r="K25" s="104"/>
    </row>
    <row r="26" spans="1:13" ht="22.5" customHeight="1" thickBot="1" x14ac:dyDescent="0.6">
      <c r="A26" s="107"/>
      <c r="B26" s="181"/>
      <c r="C26" s="185"/>
      <c r="D26" s="190"/>
      <c r="E26" s="176"/>
      <c r="F26" s="191"/>
      <c r="G26" s="192"/>
      <c r="H26" s="192"/>
      <c r="I26" s="192"/>
      <c r="J26" s="192"/>
      <c r="K26" s="104"/>
      <c r="M26" s="105"/>
    </row>
    <row r="27" spans="1:13" s="95" customFormat="1" ht="22.5" customHeight="1" thickBot="1" x14ac:dyDescent="0.25">
      <c r="A27" s="113"/>
      <c r="B27" s="311" t="s">
        <v>135</v>
      </c>
      <c r="C27" s="312"/>
      <c r="D27" s="114"/>
      <c r="E27" s="115"/>
      <c r="F27" s="116"/>
      <c r="G27" s="117">
        <f>SUM(G8:G26)</f>
        <v>70967</v>
      </c>
      <c r="H27" s="116"/>
      <c r="I27" s="117">
        <f>SUM(I8:I26)</f>
        <v>8355</v>
      </c>
      <c r="J27" s="117">
        <f>SUM(G27:I27)</f>
        <v>79322</v>
      </c>
      <c r="K27" s="118"/>
      <c r="M27" s="96"/>
    </row>
    <row r="28" spans="1:13" s="95" customFormat="1" ht="22.5" customHeight="1" x14ac:dyDescent="0.2">
      <c r="A28" s="253" t="str">
        <f>A1</f>
        <v xml:space="preserve">                                  แบบแสดงรายการ ปริมาณงานและราคากลางค่าก่อสร้าง</v>
      </c>
      <c r="B28" s="253"/>
      <c r="C28" s="253"/>
      <c r="D28" s="253"/>
      <c r="E28" s="253"/>
      <c r="F28" s="253"/>
      <c r="G28" s="253"/>
      <c r="H28" s="253"/>
      <c r="I28" s="253"/>
      <c r="J28" s="288" t="s">
        <v>270</v>
      </c>
      <c r="K28" s="288"/>
      <c r="M28" s="96"/>
    </row>
    <row r="29" spans="1:13" s="95" customFormat="1" ht="22.5" customHeight="1" thickBot="1" x14ac:dyDescent="0.25">
      <c r="A29" s="289" t="str">
        <f>A2</f>
        <v>ส่วนราชการ สำนักช่าง องค์การบริหารส่วนจังหวัดตาก</v>
      </c>
      <c r="B29" s="289"/>
      <c r="C29" s="289"/>
      <c r="D29" s="289"/>
      <c r="E29" s="289"/>
      <c r="F29" s="289"/>
      <c r="G29" s="289"/>
      <c r="H29" s="289"/>
      <c r="I29" s="289"/>
      <c r="J29" s="289"/>
      <c r="K29" s="289"/>
    </row>
    <row r="30" spans="1:13" s="95" customFormat="1" ht="22.5" customHeight="1" thickTop="1" x14ac:dyDescent="0.2">
      <c r="A30" s="290" t="s">
        <v>5</v>
      </c>
      <c r="B30" s="290"/>
      <c r="C30" s="97" t="str">
        <f>C3</f>
        <v>ปรับปรุงซ่อมแซมบ้านพักข้าราชการ สำนักงานคลังจังหวัดตาก</v>
      </c>
      <c r="D30" s="97"/>
      <c r="E30" s="97"/>
      <c r="F30" s="290" t="s">
        <v>0</v>
      </c>
      <c r="G30" s="290"/>
      <c r="H30" s="291" t="str">
        <f>H3</f>
        <v>สำนักงานคลังจังหวัดตาก</v>
      </c>
      <c r="I30" s="291"/>
      <c r="J30" s="291"/>
      <c r="K30" s="291"/>
    </row>
    <row r="31" spans="1:13" s="95" customFormat="1" ht="22.5" customHeight="1" x14ac:dyDescent="0.2">
      <c r="A31" s="330" t="s">
        <v>6</v>
      </c>
      <c r="B31" s="330"/>
      <c r="C31" s="293" t="str">
        <f>C4</f>
        <v>บ้านพักข้าราชการสำนักงานคลังจังหวัดตาก ต.ระแหง อ.เมืองตาก จ.ตาก</v>
      </c>
      <c r="D31" s="293"/>
      <c r="E31" s="293"/>
      <c r="F31" s="294" t="s">
        <v>31</v>
      </c>
      <c r="G31" s="294"/>
      <c r="H31" s="293" t="str">
        <f>H4</f>
        <v>วันที่ 22 เดือน ตุลาคม พ.ศ. 2568</v>
      </c>
      <c r="I31" s="293"/>
      <c r="J31" s="293"/>
      <c r="K31" s="293"/>
    </row>
    <row r="32" spans="1:13" s="95" customFormat="1" ht="22.5" customHeight="1" thickBot="1" x14ac:dyDescent="0.25">
      <c r="A32" s="294" t="s">
        <v>8</v>
      </c>
      <c r="B32" s="294"/>
      <c r="C32" s="295" t="str">
        <f>C5</f>
        <v>004 - 2567</v>
      </c>
      <c r="D32" s="293"/>
      <c r="E32" s="293"/>
      <c r="F32" s="296" t="s">
        <v>32</v>
      </c>
      <c r="G32" s="296"/>
      <c r="H32" s="293" t="str">
        <f>H5</f>
        <v>คณะกรรมการกำหนดราคากลาง</v>
      </c>
      <c r="I32" s="293"/>
      <c r="J32" s="293"/>
      <c r="K32" s="293"/>
    </row>
    <row r="33" spans="1:13" s="95" customFormat="1" ht="22.5" customHeight="1" x14ac:dyDescent="0.2">
      <c r="A33" s="297" t="s">
        <v>10</v>
      </c>
      <c r="B33" s="299" t="s">
        <v>11</v>
      </c>
      <c r="C33" s="299"/>
      <c r="D33" s="301" t="s">
        <v>3</v>
      </c>
      <c r="E33" s="303" t="s">
        <v>2</v>
      </c>
      <c r="F33" s="305" t="s">
        <v>42</v>
      </c>
      <c r="G33" s="306"/>
      <c r="H33" s="305" t="s">
        <v>36</v>
      </c>
      <c r="I33" s="306"/>
      <c r="J33" s="91" t="s">
        <v>38</v>
      </c>
      <c r="K33" s="307" t="s">
        <v>4</v>
      </c>
      <c r="M33" s="96"/>
    </row>
    <row r="34" spans="1:13" ht="22.5" customHeight="1" thickBot="1" x14ac:dyDescent="0.25">
      <c r="A34" s="298"/>
      <c r="B34" s="300"/>
      <c r="C34" s="300"/>
      <c r="D34" s="302"/>
      <c r="E34" s="304"/>
      <c r="F34" s="99" t="s">
        <v>132</v>
      </c>
      <c r="G34" s="99" t="s">
        <v>37</v>
      </c>
      <c r="H34" s="99" t="s">
        <v>132</v>
      </c>
      <c r="I34" s="99" t="s">
        <v>37</v>
      </c>
      <c r="J34" s="99" t="s">
        <v>24</v>
      </c>
      <c r="K34" s="308"/>
    </row>
    <row r="35" spans="1:13" ht="22.5" customHeight="1" x14ac:dyDescent="0.2">
      <c r="A35" s="100">
        <v>2</v>
      </c>
      <c r="B35" s="213" t="s">
        <v>170</v>
      </c>
      <c r="C35" s="214"/>
      <c r="D35" s="101"/>
      <c r="E35" s="102"/>
      <c r="F35" s="103"/>
      <c r="G35" s="103"/>
      <c r="H35" s="103"/>
      <c r="I35" s="103"/>
      <c r="J35" s="103"/>
      <c r="K35" s="104"/>
    </row>
    <row r="36" spans="1:13" ht="22.5" customHeight="1" x14ac:dyDescent="0.2">
      <c r="A36" s="107"/>
      <c r="B36" s="111" t="s">
        <v>137</v>
      </c>
      <c r="C36" s="188" t="s">
        <v>171</v>
      </c>
      <c r="D36" s="108">
        <v>167</v>
      </c>
      <c r="E36" s="109" t="s">
        <v>44</v>
      </c>
      <c r="F36" s="110">
        <v>74</v>
      </c>
      <c r="G36" s="103">
        <f t="shared" ref="G36:G37" si="21">D36*F36</f>
        <v>12358</v>
      </c>
      <c r="H36" s="103">
        <v>34</v>
      </c>
      <c r="I36" s="103">
        <f t="shared" ref="I36:I37" si="22">D36*H36</f>
        <v>5678</v>
      </c>
      <c r="J36" s="103">
        <f t="shared" ref="J36:J37" si="23">G36+I36</f>
        <v>18036</v>
      </c>
      <c r="K36" s="104"/>
    </row>
    <row r="37" spans="1:13" ht="27.75" customHeight="1" x14ac:dyDescent="0.2">
      <c r="A37" s="107"/>
      <c r="B37" s="111" t="s">
        <v>137</v>
      </c>
      <c r="C37" s="188" t="s">
        <v>162</v>
      </c>
      <c r="D37" s="108">
        <v>43</v>
      </c>
      <c r="E37" s="109" t="s">
        <v>44</v>
      </c>
      <c r="F37" s="110">
        <v>45</v>
      </c>
      <c r="G37" s="103">
        <f t="shared" si="21"/>
        <v>1935</v>
      </c>
      <c r="H37" s="103">
        <v>34</v>
      </c>
      <c r="I37" s="103">
        <f t="shared" si="22"/>
        <v>1462</v>
      </c>
      <c r="J37" s="103">
        <f t="shared" si="23"/>
        <v>3397</v>
      </c>
      <c r="K37" s="184"/>
    </row>
    <row r="38" spans="1:13" ht="22.5" customHeight="1" x14ac:dyDescent="0.2">
      <c r="A38" s="107"/>
      <c r="B38" s="111" t="s">
        <v>137</v>
      </c>
      <c r="C38" s="188" t="s">
        <v>172</v>
      </c>
      <c r="D38" s="108">
        <v>62</v>
      </c>
      <c r="E38" s="109" t="s">
        <v>44</v>
      </c>
      <c r="F38" s="110">
        <v>51</v>
      </c>
      <c r="G38" s="103">
        <f t="shared" ref="G38" si="24">D38*F38</f>
        <v>3162</v>
      </c>
      <c r="H38" s="103">
        <v>38</v>
      </c>
      <c r="I38" s="103">
        <f t="shared" ref="I38" si="25">D38*H38</f>
        <v>2356</v>
      </c>
      <c r="J38" s="103">
        <f t="shared" ref="J38" si="26">G38+I38</f>
        <v>5518</v>
      </c>
      <c r="K38" s="184"/>
    </row>
    <row r="39" spans="1:13" ht="22.5" customHeight="1" x14ac:dyDescent="0.2">
      <c r="A39" s="107"/>
      <c r="B39" s="111"/>
      <c r="C39" s="188" t="s">
        <v>173</v>
      </c>
      <c r="D39" s="108"/>
      <c r="E39" s="109"/>
      <c r="F39" s="110"/>
      <c r="G39" s="103"/>
      <c r="H39" s="103"/>
      <c r="I39" s="103"/>
      <c r="J39" s="103"/>
      <c r="K39" s="104"/>
    </row>
    <row r="40" spans="1:13" ht="22.5" customHeight="1" x14ac:dyDescent="0.2">
      <c r="A40" s="107"/>
      <c r="B40" s="111"/>
      <c r="C40" s="188"/>
      <c r="D40" s="108"/>
      <c r="E40" s="109"/>
      <c r="F40" s="110"/>
      <c r="G40" s="103"/>
      <c r="H40" s="103"/>
      <c r="I40" s="103"/>
      <c r="J40" s="103"/>
      <c r="K40" s="104"/>
    </row>
    <row r="41" spans="1:13" ht="22.5" customHeight="1" x14ac:dyDescent="0.2">
      <c r="A41" s="107"/>
      <c r="B41" s="111"/>
      <c r="C41" s="188"/>
      <c r="D41" s="108"/>
      <c r="E41" s="109"/>
      <c r="F41" s="110"/>
      <c r="G41" s="103"/>
      <c r="H41" s="103"/>
      <c r="I41" s="103"/>
      <c r="J41" s="103"/>
      <c r="K41" s="184"/>
    </row>
    <row r="42" spans="1:13" ht="22.5" customHeight="1" x14ac:dyDescent="0.2">
      <c r="A42" s="107"/>
      <c r="B42" s="111"/>
      <c r="C42" s="188"/>
      <c r="D42" s="108"/>
      <c r="E42" s="109"/>
      <c r="F42" s="110"/>
      <c r="G42" s="103"/>
      <c r="H42" s="103"/>
      <c r="I42" s="103"/>
      <c r="J42" s="103"/>
      <c r="K42" s="104"/>
    </row>
    <row r="43" spans="1:13" s="120" customFormat="1" ht="22.5" customHeight="1" x14ac:dyDescent="0.2">
      <c r="A43" s="107"/>
      <c r="B43" s="111"/>
      <c r="C43" s="188"/>
      <c r="D43" s="108"/>
      <c r="E43" s="109"/>
      <c r="F43" s="110"/>
      <c r="G43" s="103"/>
      <c r="H43" s="103"/>
      <c r="I43" s="103"/>
      <c r="J43" s="103"/>
      <c r="K43" s="184"/>
      <c r="M43" s="121"/>
    </row>
    <row r="44" spans="1:13" ht="22.5" customHeight="1" x14ac:dyDescent="0.2">
      <c r="A44" s="107"/>
      <c r="B44" s="111"/>
      <c r="C44" s="188"/>
      <c r="D44" s="108"/>
      <c r="E44" s="109"/>
      <c r="F44" s="110"/>
      <c r="G44" s="103"/>
      <c r="H44" s="103"/>
      <c r="I44" s="103"/>
      <c r="J44" s="103"/>
      <c r="K44" s="104"/>
    </row>
    <row r="45" spans="1:13" ht="22.5" customHeight="1" x14ac:dyDescent="0.2">
      <c r="A45" s="107"/>
      <c r="B45" s="111"/>
      <c r="C45" s="188"/>
      <c r="D45" s="108"/>
      <c r="E45" s="109"/>
      <c r="F45" s="110"/>
      <c r="G45" s="103"/>
      <c r="H45" s="103"/>
      <c r="I45" s="103"/>
      <c r="J45" s="103"/>
      <c r="K45" s="184"/>
    </row>
    <row r="46" spans="1:13" ht="22.5" customHeight="1" x14ac:dyDescent="0.2">
      <c r="A46" s="107"/>
      <c r="B46" s="111"/>
      <c r="C46" s="188"/>
      <c r="D46" s="108"/>
      <c r="E46" s="109"/>
      <c r="F46" s="110"/>
      <c r="G46" s="103"/>
      <c r="H46" s="103"/>
      <c r="I46" s="103"/>
      <c r="J46" s="103"/>
      <c r="K46" s="104"/>
    </row>
    <row r="47" spans="1:13" ht="22.5" customHeight="1" x14ac:dyDescent="0.2">
      <c r="A47" s="107"/>
      <c r="B47" s="111"/>
      <c r="C47" s="188"/>
      <c r="D47" s="108"/>
      <c r="E47" s="109"/>
      <c r="F47" s="110"/>
      <c r="G47" s="103"/>
      <c r="H47" s="103"/>
      <c r="I47" s="103"/>
      <c r="J47" s="103"/>
      <c r="K47" s="104"/>
    </row>
    <row r="48" spans="1:13" ht="22.5" customHeight="1" x14ac:dyDescent="0.2">
      <c r="A48" s="107"/>
      <c r="B48" s="111"/>
      <c r="C48" s="188"/>
      <c r="D48" s="108"/>
      <c r="E48" s="109"/>
      <c r="F48" s="110"/>
      <c r="G48" s="103"/>
      <c r="H48" s="103"/>
      <c r="I48" s="103"/>
      <c r="J48" s="103"/>
      <c r="K48" s="104"/>
    </row>
    <row r="49" spans="1:15" ht="22.5" customHeight="1" x14ac:dyDescent="0.2">
      <c r="A49" s="107"/>
      <c r="B49" s="111"/>
      <c r="C49" s="188"/>
      <c r="D49" s="108"/>
      <c r="E49" s="109"/>
      <c r="F49" s="110"/>
      <c r="G49" s="103"/>
      <c r="H49" s="103"/>
      <c r="I49" s="103"/>
      <c r="J49" s="103"/>
      <c r="K49" s="104"/>
    </row>
    <row r="50" spans="1:15" ht="22.5" customHeight="1" x14ac:dyDescent="0.2">
      <c r="A50" s="107"/>
      <c r="B50" s="127"/>
      <c r="C50" s="218"/>
      <c r="D50" s="125"/>
      <c r="E50" s="126"/>
      <c r="F50" s="110"/>
      <c r="G50" s="103"/>
      <c r="H50" s="103"/>
      <c r="I50" s="103"/>
      <c r="J50" s="103"/>
      <c r="K50" s="104"/>
    </row>
    <row r="51" spans="1:15" ht="22.5" customHeight="1" x14ac:dyDescent="0.2">
      <c r="A51" s="107"/>
      <c r="B51" s="127"/>
      <c r="C51" s="186"/>
      <c r="D51" s="125"/>
      <c r="E51" s="126"/>
      <c r="F51" s="110"/>
      <c r="G51" s="103"/>
      <c r="H51" s="103"/>
      <c r="I51" s="103"/>
      <c r="J51" s="103"/>
      <c r="K51" s="104"/>
    </row>
    <row r="52" spans="1:15" ht="22.5" customHeight="1" x14ac:dyDescent="0.2">
      <c r="A52" s="107"/>
      <c r="B52" s="187"/>
      <c r="C52" s="188"/>
      <c r="D52" s="108"/>
      <c r="E52" s="109"/>
      <c r="F52" s="110"/>
      <c r="G52" s="103"/>
      <c r="H52" s="103"/>
      <c r="I52" s="103"/>
      <c r="J52" s="103"/>
      <c r="K52" s="104"/>
      <c r="L52" s="119"/>
      <c r="N52" s="119"/>
      <c r="O52" s="119"/>
    </row>
    <row r="53" spans="1:15" s="95" customFormat="1" ht="22.5" customHeight="1" thickBot="1" x14ac:dyDescent="0.25">
      <c r="A53" s="107"/>
      <c r="B53" s="111"/>
      <c r="C53" s="188"/>
      <c r="D53" s="108"/>
      <c r="E53" s="109"/>
      <c r="F53" s="110"/>
      <c r="G53" s="103"/>
      <c r="H53" s="103"/>
      <c r="I53" s="103"/>
      <c r="J53" s="103"/>
      <c r="K53" s="104"/>
      <c r="M53" s="96"/>
    </row>
    <row r="54" spans="1:15" s="95" customFormat="1" ht="22.5" customHeight="1" thickBot="1" x14ac:dyDescent="0.25">
      <c r="A54" s="113"/>
      <c r="B54" s="311" t="s">
        <v>135</v>
      </c>
      <c r="C54" s="312"/>
      <c r="D54" s="114"/>
      <c r="E54" s="115"/>
      <c r="F54" s="116"/>
      <c r="G54" s="117">
        <f>SUM(G35:G53)</f>
        <v>17455</v>
      </c>
      <c r="H54" s="116"/>
      <c r="I54" s="117">
        <f>SUM(I35:I53)</f>
        <v>9496</v>
      </c>
      <c r="J54" s="117">
        <f>SUM(G54:I54)</f>
        <v>26951</v>
      </c>
      <c r="K54" s="118"/>
      <c r="M54" s="96"/>
    </row>
    <row r="55" spans="1:15" s="95" customFormat="1" ht="22.5" customHeight="1" x14ac:dyDescent="0.2">
      <c r="A55" s="253" t="str">
        <f>A1</f>
        <v xml:space="preserve">                                  แบบแสดงรายการ ปริมาณงานและราคากลางค่าก่อสร้าง</v>
      </c>
      <c r="B55" s="253"/>
      <c r="C55" s="253"/>
      <c r="D55" s="253"/>
      <c r="E55" s="253"/>
      <c r="F55" s="253"/>
      <c r="G55" s="253"/>
      <c r="H55" s="253"/>
      <c r="I55" s="253"/>
      <c r="J55" s="288" t="s">
        <v>271</v>
      </c>
      <c r="K55" s="288"/>
      <c r="M55" s="96"/>
    </row>
    <row r="56" spans="1:15" s="95" customFormat="1" ht="22.5" customHeight="1" thickBot="1" x14ac:dyDescent="0.25">
      <c r="A56" s="289" t="str">
        <f>A29</f>
        <v>ส่วนราชการ สำนักช่าง องค์การบริหารส่วนจังหวัดตาก</v>
      </c>
      <c r="B56" s="289"/>
      <c r="C56" s="289"/>
      <c r="D56" s="289"/>
      <c r="E56" s="289"/>
      <c r="F56" s="289"/>
      <c r="G56" s="289"/>
      <c r="H56" s="289"/>
      <c r="I56" s="289"/>
      <c r="J56" s="289"/>
      <c r="K56" s="289"/>
      <c r="M56" s="96"/>
    </row>
    <row r="57" spans="1:15" s="95" customFormat="1" ht="22.5" customHeight="1" thickTop="1" x14ac:dyDescent="0.2">
      <c r="A57" s="290" t="s">
        <v>5</v>
      </c>
      <c r="B57" s="290"/>
      <c r="C57" s="97" t="str">
        <f>C30</f>
        <v>ปรับปรุงซ่อมแซมบ้านพักข้าราชการ สำนักงานคลังจังหวัดตาก</v>
      </c>
      <c r="D57" s="97"/>
      <c r="E57" s="97"/>
      <c r="F57" s="290" t="s">
        <v>0</v>
      </c>
      <c r="G57" s="290"/>
      <c r="H57" s="291" t="str">
        <f>H30</f>
        <v>สำนักงานคลังจังหวัดตาก</v>
      </c>
      <c r="I57" s="291"/>
      <c r="J57" s="291"/>
      <c r="K57" s="291"/>
      <c r="M57" s="96"/>
    </row>
    <row r="58" spans="1:15" s="95" customFormat="1" ht="22.5" customHeight="1" x14ac:dyDescent="0.2">
      <c r="A58" s="330" t="s">
        <v>6</v>
      </c>
      <c r="B58" s="330"/>
      <c r="C58" s="293" t="str">
        <f>C31</f>
        <v>บ้านพักข้าราชการสำนักงานคลังจังหวัดตาก ต.ระแหง อ.เมืองตาก จ.ตาก</v>
      </c>
      <c r="D58" s="293"/>
      <c r="E58" s="293"/>
      <c r="F58" s="294" t="s">
        <v>31</v>
      </c>
      <c r="G58" s="294"/>
      <c r="H58" s="293" t="str">
        <f>H31</f>
        <v>วันที่ 22 เดือน ตุลาคม พ.ศ. 2568</v>
      </c>
      <c r="I58" s="293"/>
      <c r="J58" s="293"/>
      <c r="K58" s="293"/>
      <c r="M58" s="96"/>
    </row>
    <row r="59" spans="1:15" s="95" customFormat="1" ht="22.5" customHeight="1" thickBot="1" x14ac:dyDescent="0.25">
      <c r="A59" s="294" t="s">
        <v>8</v>
      </c>
      <c r="B59" s="294"/>
      <c r="C59" s="295" t="str">
        <f>C32</f>
        <v>004 - 2567</v>
      </c>
      <c r="D59" s="293"/>
      <c r="E59" s="293"/>
      <c r="F59" s="296" t="s">
        <v>32</v>
      </c>
      <c r="G59" s="296"/>
      <c r="H59" s="293" t="str">
        <f>H32</f>
        <v>คณะกรรมการกำหนดราคากลาง</v>
      </c>
      <c r="I59" s="293"/>
      <c r="J59" s="293"/>
      <c r="K59" s="293"/>
      <c r="M59" s="96"/>
    </row>
    <row r="60" spans="1:15" ht="22.5" customHeight="1" x14ac:dyDescent="0.2">
      <c r="A60" s="297" t="s">
        <v>10</v>
      </c>
      <c r="B60" s="299" t="s">
        <v>11</v>
      </c>
      <c r="C60" s="299"/>
      <c r="D60" s="301" t="s">
        <v>3</v>
      </c>
      <c r="E60" s="303" t="s">
        <v>2</v>
      </c>
      <c r="F60" s="305" t="s">
        <v>42</v>
      </c>
      <c r="G60" s="306"/>
      <c r="H60" s="305" t="s">
        <v>36</v>
      </c>
      <c r="I60" s="306"/>
      <c r="J60" s="91" t="s">
        <v>38</v>
      </c>
      <c r="K60" s="307" t="s">
        <v>4</v>
      </c>
    </row>
    <row r="61" spans="1:15" ht="22.5" customHeight="1" thickBot="1" x14ac:dyDescent="0.25">
      <c r="A61" s="298"/>
      <c r="B61" s="300"/>
      <c r="C61" s="300"/>
      <c r="D61" s="302"/>
      <c r="E61" s="304"/>
      <c r="F61" s="99" t="s">
        <v>132</v>
      </c>
      <c r="G61" s="99" t="s">
        <v>37</v>
      </c>
      <c r="H61" s="99" t="s">
        <v>132</v>
      </c>
      <c r="I61" s="99" t="s">
        <v>37</v>
      </c>
      <c r="J61" s="99" t="s">
        <v>24</v>
      </c>
      <c r="K61" s="308"/>
    </row>
    <row r="62" spans="1:15" ht="22.5" customHeight="1" x14ac:dyDescent="0.2">
      <c r="A62" s="100">
        <v>3</v>
      </c>
      <c r="B62" s="213" t="s">
        <v>174</v>
      </c>
      <c r="C62" s="214"/>
      <c r="D62" s="101"/>
      <c r="E62" s="102"/>
      <c r="F62" s="103"/>
      <c r="G62" s="103"/>
      <c r="H62" s="103"/>
      <c r="I62" s="103"/>
      <c r="J62" s="103"/>
      <c r="K62" s="104"/>
    </row>
    <row r="63" spans="1:15" ht="22.5" customHeight="1" x14ac:dyDescent="0.2">
      <c r="A63" s="107"/>
      <c r="B63" s="111" t="s">
        <v>137</v>
      </c>
      <c r="C63" s="188" t="s">
        <v>175</v>
      </c>
      <c r="D63" s="108">
        <v>65</v>
      </c>
      <c r="E63" s="109" t="s">
        <v>44</v>
      </c>
      <c r="F63" s="110">
        <v>0</v>
      </c>
      <c r="G63" s="103">
        <f t="shared" ref="G63" si="27">D63*F63</f>
        <v>0</v>
      </c>
      <c r="H63" s="103">
        <v>20</v>
      </c>
      <c r="I63" s="103">
        <f t="shared" ref="I63" si="28">D63*H63</f>
        <v>1300</v>
      </c>
      <c r="J63" s="103">
        <f t="shared" ref="J63" si="29">G63+I63</f>
        <v>1300</v>
      </c>
      <c r="K63" s="184" t="s">
        <v>152</v>
      </c>
    </row>
    <row r="64" spans="1:15" ht="22.5" customHeight="1" x14ac:dyDescent="0.2">
      <c r="A64" s="107"/>
      <c r="B64" s="111" t="s">
        <v>137</v>
      </c>
      <c r="C64" s="188" t="s">
        <v>176</v>
      </c>
      <c r="D64" s="108">
        <v>15.5</v>
      </c>
      <c r="E64" s="109" t="s">
        <v>44</v>
      </c>
      <c r="F64" s="110">
        <v>0</v>
      </c>
      <c r="G64" s="103">
        <f t="shared" ref="G64" si="30">D64*F64</f>
        <v>0</v>
      </c>
      <c r="H64" s="103">
        <v>30</v>
      </c>
      <c r="I64" s="103">
        <f t="shared" ref="I64" si="31">D64*H64</f>
        <v>465</v>
      </c>
      <c r="J64" s="103">
        <f t="shared" ref="J64" si="32">G64+I64</f>
        <v>465</v>
      </c>
      <c r="K64" s="184" t="s">
        <v>151</v>
      </c>
    </row>
    <row r="65" spans="1:13" ht="22.5" customHeight="1" x14ac:dyDescent="0.2">
      <c r="A65" s="107"/>
      <c r="B65" s="111" t="s">
        <v>137</v>
      </c>
      <c r="C65" s="188" t="s">
        <v>291</v>
      </c>
      <c r="D65" s="108">
        <v>6</v>
      </c>
      <c r="E65" s="109" t="s">
        <v>45</v>
      </c>
      <c r="F65" s="110">
        <v>976</v>
      </c>
      <c r="G65" s="103">
        <f t="shared" ref="G65" si="33">D65*F65</f>
        <v>5856</v>
      </c>
      <c r="H65" s="103">
        <v>326</v>
      </c>
      <c r="I65" s="103">
        <f t="shared" ref="I65" si="34">D65*H65</f>
        <v>1956</v>
      </c>
      <c r="J65" s="103">
        <f t="shared" ref="J65" si="35">G65+I65</f>
        <v>7812</v>
      </c>
      <c r="K65" s="104"/>
    </row>
    <row r="66" spans="1:13" ht="22.5" customHeight="1" x14ac:dyDescent="0.2">
      <c r="A66" s="107"/>
      <c r="B66" s="111"/>
      <c r="C66" s="188" t="s">
        <v>177</v>
      </c>
      <c r="D66" s="108"/>
      <c r="E66" s="109"/>
      <c r="F66" s="110"/>
      <c r="G66" s="103"/>
      <c r="H66" s="103"/>
      <c r="I66" s="103"/>
      <c r="J66" s="103"/>
      <c r="K66" s="184"/>
    </row>
    <row r="67" spans="1:13" ht="22.5" customHeight="1" x14ac:dyDescent="0.2">
      <c r="A67" s="107"/>
      <c r="B67" s="111" t="s">
        <v>137</v>
      </c>
      <c r="C67" s="188" t="s">
        <v>181</v>
      </c>
      <c r="D67" s="108">
        <v>1</v>
      </c>
      <c r="E67" s="109" t="s">
        <v>147</v>
      </c>
      <c r="F67" s="110">
        <v>1000</v>
      </c>
      <c r="G67" s="103">
        <f t="shared" ref="G67" si="36">D67*F67</f>
        <v>1000</v>
      </c>
      <c r="H67" s="103">
        <v>0</v>
      </c>
      <c r="I67" s="103">
        <f t="shared" ref="I67" si="37">D67*H67</f>
        <v>0</v>
      </c>
      <c r="J67" s="103">
        <f t="shared" ref="J67" si="38">G67+I67</f>
        <v>1000</v>
      </c>
      <c r="K67" s="104"/>
    </row>
    <row r="68" spans="1:13" ht="22.5" customHeight="1" x14ac:dyDescent="0.2">
      <c r="A68" s="107"/>
      <c r="B68" s="111" t="s">
        <v>137</v>
      </c>
      <c r="C68" s="188" t="s">
        <v>178</v>
      </c>
      <c r="D68" s="108">
        <v>65</v>
      </c>
      <c r="E68" s="109" t="s">
        <v>44</v>
      </c>
      <c r="F68" s="110">
        <v>178</v>
      </c>
      <c r="G68" s="103">
        <f t="shared" ref="G68" si="39">D68*F68</f>
        <v>11570</v>
      </c>
      <c r="H68" s="103">
        <v>70</v>
      </c>
      <c r="I68" s="103">
        <f t="shared" ref="I68" si="40">D68*H68</f>
        <v>4550</v>
      </c>
      <c r="J68" s="103">
        <f t="shared" ref="J68" si="41">G68+I68</f>
        <v>16120</v>
      </c>
      <c r="K68" s="184"/>
    </row>
    <row r="69" spans="1:13" ht="22.5" customHeight="1" x14ac:dyDescent="0.2">
      <c r="A69" s="107"/>
      <c r="B69" s="111" t="s">
        <v>137</v>
      </c>
      <c r="C69" s="188" t="s">
        <v>182</v>
      </c>
      <c r="D69" s="108">
        <v>21</v>
      </c>
      <c r="E69" s="109" t="s">
        <v>145</v>
      </c>
      <c r="F69" s="110">
        <v>120</v>
      </c>
      <c r="G69" s="103">
        <f t="shared" ref="G69:G73" si="42">D69*F69</f>
        <v>2520</v>
      </c>
      <c r="H69" s="103">
        <v>50</v>
      </c>
      <c r="I69" s="103">
        <f t="shared" ref="I69:I73" si="43">D69*H69</f>
        <v>1050</v>
      </c>
      <c r="J69" s="103">
        <f t="shared" ref="J69:J73" si="44">G69+I69</f>
        <v>3570</v>
      </c>
      <c r="K69" s="104"/>
    </row>
    <row r="70" spans="1:13" ht="22.5" customHeight="1" x14ac:dyDescent="0.2">
      <c r="A70" s="107"/>
      <c r="B70" s="111" t="s">
        <v>137</v>
      </c>
      <c r="C70" s="188" t="s">
        <v>179</v>
      </c>
      <c r="D70" s="108">
        <v>237</v>
      </c>
      <c r="E70" s="109" t="s">
        <v>148</v>
      </c>
      <c r="F70" s="110">
        <v>2.5</v>
      </c>
      <c r="G70" s="103">
        <f t="shared" si="42"/>
        <v>592.5</v>
      </c>
      <c r="H70" s="103">
        <v>0</v>
      </c>
      <c r="I70" s="103">
        <f t="shared" si="43"/>
        <v>0</v>
      </c>
      <c r="J70" s="103">
        <f t="shared" si="44"/>
        <v>592.5</v>
      </c>
      <c r="K70" s="104"/>
    </row>
    <row r="71" spans="1:13" ht="22.5" customHeight="1" x14ac:dyDescent="0.2">
      <c r="A71" s="107"/>
      <c r="B71" s="111" t="s">
        <v>137</v>
      </c>
      <c r="C71" s="188" t="s">
        <v>180</v>
      </c>
      <c r="D71" s="108">
        <v>15.5</v>
      </c>
      <c r="E71" s="109" t="s">
        <v>44</v>
      </c>
      <c r="F71" s="110">
        <v>92.5</v>
      </c>
      <c r="G71" s="103">
        <f t="shared" si="42"/>
        <v>1433.75</v>
      </c>
      <c r="H71" s="103">
        <v>47.5</v>
      </c>
      <c r="I71" s="103">
        <f t="shared" si="43"/>
        <v>736.25</v>
      </c>
      <c r="J71" s="103">
        <f t="shared" si="44"/>
        <v>2170</v>
      </c>
      <c r="K71" s="104"/>
    </row>
    <row r="72" spans="1:13" ht="22.5" customHeight="1" x14ac:dyDescent="0.2">
      <c r="A72" s="107"/>
      <c r="B72" s="111" t="s">
        <v>137</v>
      </c>
      <c r="C72" s="188" t="s">
        <v>183</v>
      </c>
      <c r="D72" s="108">
        <v>6.9</v>
      </c>
      <c r="E72" s="109" t="s">
        <v>44</v>
      </c>
      <c r="F72" s="110">
        <v>74</v>
      </c>
      <c r="G72" s="103">
        <f t="shared" si="42"/>
        <v>510.6</v>
      </c>
      <c r="H72" s="103">
        <v>34</v>
      </c>
      <c r="I72" s="103">
        <f t="shared" si="43"/>
        <v>234.60000000000002</v>
      </c>
      <c r="J72" s="103">
        <f t="shared" si="44"/>
        <v>745.2</v>
      </c>
      <c r="K72" s="104"/>
    </row>
    <row r="73" spans="1:13" ht="22.5" customHeight="1" x14ac:dyDescent="0.2">
      <c r="A73" s="107"/>
      <c r="B73" s="111" t="s">
        <v>137</v>
      </c>
      <c r="C73" s="188" t="s">
        <v>184</v>
      </c>
      <c r="D73" s="108">
        <v>66</v>
      </c>
      <c r="E73" s="109" t="s">
        <v>44</v>
      </c>
      <c r="F73" s="110">
        <v>51</v>
      </c>
      <c r="G73" s="103">
        <f t="shared" si="42"/>
        <v>3366</v>
      </c>
      <c r="H73" s="103">
        <v>38</v>
      </c>
      <c r="I73" s="103">
        <f t="shared" si="43"/>
        <v>2508</v>
      </c>
      <c r="J73" s="103">
        <f t="shared" si="44"/>
        <v>5874</v>
      </c>
      <c r="K73" s="104"/>
    </row>
    <row r="74" spans="1:13" ht="22.5" customHeight="1" x14ac:dyDescent="0.2">
      <c r="A74" s="107"/>
      <c r="B74" s="111" t="s">
        <v>137</v>
      </c>
      <c r="C74" s="188" t="s">
        <v>185</v>
      </c>
      <c r="D74" s="108">
        <v>2</v>
      </c>
      <c r="E74" s="109" t="s">
        <v>45</v>
      </c>
      <c r="F74" s="110">
        <v>175</v>
      </c>
      <c r="G74" s="103">
        <f t="shared" ref="G74" si="45">D74*F74</f>
        <v>350</v>
      </c>
      <c r="H74" s="103">
        <v>115</v>
      </c>
      <c r="I74" s="103">
        <f t="shared" ref="I74" si="46">D74*H74</f>
        <v>230</v>
      </c>
      <c r="J74" s="103">
        <f t="shared" ref="J74" si="47">G74+I74</f>
        <v>580</v>
      </c>
      <c r="K74" s="104"/>
    </row>
    <row r="75" spans="1:13" ht="22.5" customHeight="1" x14ac:dyDescent="0.2">
      <c r="A75" s="107"/>
      <c r="B75" s="111" t="s">
        <v>137</v>
      </c>
      <c r="C75" s="188" t="s">
        <v>186</v>
      </c>
      <c r="D75" s="108">
        <v>1</v>
      </c>
      <c r="E75" s="109" t="s">
        <v>147</v>
      </c>
      <c r="F75" s="110">
        <v>468</v>
      </c>
      <c r="G75" s="103">
        <f t="shared" ref="G75" si="48">D75*F75</f>
        <v>468</v>
      </c>
      <c r="H75" s="103">
        <v>228</v>
      </c>
      <c r="I75" s="103">
        <f t="shared" ref="I75" si="49">D75*H75</f>
        <v>228</v>
      </c>
      <c r="J75" s="103">
        <f t="shared" ref="J75" si="50">G75+I75</f>
        <v>696</v>
      </c>
      <c r="K75" s="104"/>
    </row>
    <row r="76" spans="1:13" ht="22.5" customHeight="1" x14ac:dyDescent="0.2">
      <c r="A76" s="107"/>
      <c r="B76" s="111"/>
      <c r="C76" s="188"/>
      <c r="D76" s="108"/>
      <c r="E76" s="109"/>
      <c r="F76" s="110"/>
      <c r="G76" s="103"/>
      <c r="H76" s="103"/>
      <c r="I76" s="103"/>
      <c r="J76" s="103"/>
      <c r="K76" s="104"/>
    </row>
    <row r="77" spans="1:13" ht="22.5" customHeight="1" x14ac:dyDescent="0.2">
      <c r="A77" s="107"/>
      <c r="B77" s="111"/>
      <c r="C77" s="112"/>
      <c r="D77" s="108"/>
      <c r="E77" s="109"/>
      <c r="F77" s="110"/>
      <c r="G77" s="103"/>
      <c r="H77" s="103"/>
      <c r="I77" s="103"/>
      <c r="J77" s="103"/>
      <c r="K77" s="104"/>
    </row>
    <row r="78" spans="1:13" ht="22.5" customHeight="1" x14ac:dyDescent="0.2">
      <c r="A78" s="107"/>
      <c r="B78" s="111"/>
      <c r="C78" s="112"/>
      <c r="D78" s="108"/>
      <c r="E78" s="109"/>
      <c r="F78" s="110"/>
      <c r="G78" s="103"/>
      <c r="H78" s="103"/>
      <c r="I78" s="103"/>
      <c r="J78" s="103"/>
      <c r="K78" s="104"/>
    </row>
    <row r="79" spans="1:13" s="95" customFormat="1" ht="22.5" customHeight="1" x14ac:dyDescent="0.2">
      <c r="A79" s="107"/>
      <c r="B79" s="111"/>
      <c r="C79" s="112"/>
      <c r="D79" s="108"/>
      <c r="E79" s="109"/>
      <c r="F79" s="110"/>
      <c r="G79" s="103"/>
      <c r="H79" s="103"/>
      <c r="I79" s="103"/>
      <c r="J79" s="103"/>
      <c r="K79" s="104"/>
      <c r="M79" s="96"/>
    </row>
    <row r="80" spans="1:13" s="95" customFormat="1" ht="22.5" customHeight="1" thickBot="1" x14ac:dyDescent="0.25">
      <c r="A80" s="107"/>
      <c r="B80" s="111"/>
      <c r="C80" s="112"/>
      <c r="D80" s="108"/>
      <c r="E80" s="109"/>
      <c r="F80" s="110"/>
      <c r="G80" s="103"/>
      <c r="H80" s="103"/>
      <c r="I80" s="103"/>
      <c r="J80" s="103"/>
      <c r="K80" s="104"/>
      <c r="M80" s="96"/>
    </row>
    <row r="81" spans="1:13" s="95" customFormat="1" ht="22.5" customHeight="1" thickBot="1" x14ac:dyDescent="0.25">
      <c r="A81" s="113"/>
      <c r="B81" s="311" t="s">
        <v>135</v>
      </c>
      <c r="C81" s="312"/>
      <c r="D81" s="114"/>
      <c r="E81" s="115"/>
      <c r="F81" s="116"/>
      <c r="G81" s="117">
        <f>SUM(G62:G80)</f>
        <v>27666.85</v>
      </c>
      <c r="H81" s="116"/>
      <c r="I81" s="117">
        <f>SUM(I62:I80)</f>
        <v>13257.85</v>
      </c>
      <c r="J81" s="117">
        <f>SUM(G81:I81)</f>
        <v>40924.699999999997</v>
      </c>
      <c r="K81" s="118"/>
      <c r="M81" s="96"/>
    </row>
    <row r="82" spans="1:13" s="95" customFormat="1" ht="22.5" customHeight="1" x14ac:dyDescent="0.2">
      <c r="A82" s="253" t="str">
        <f>A28</f>
        <v xml:space="preserve">                                  แบบแสดงรายการ ปริมาณงานและราคากลางค่าก่อสร้าง</v>
      </c>
      <c r="B82" s="253"/>
      <c r="C82" s="253"/>
      <c r="D82" s="253"/>
      <c r="E82" s="253"/>
      <c r="F82" s="253"/>
      <c r="G82" s="253"/>
      <c r="H82" s="253"/>
      <c r="I82" s="253"/>
      <c r="J82" s="288" t="s">
        <v>272</v>
      </c>
      <c r="K82" s="288"/>
      <c r="M82" s="96"/>
    </row>
    <row r="83" spans="1:13" s="95" customFormat="1" ht="22.5" customHeight="1" thickBot="1" x14ac:dyDescent="0.25">
      <c r="A83" s="289" t="str">
        <f>A56</f>
        <v>ส่วนราชการ สำนักช่าง องค์การบริหารส่วนจังหวัดตาก</v>
      </c>
      <c r="B83" s="289"/>
      <c r="C83" s="289"/>
      <c r="D83" s="289"/>
      <c r="E83" s="289"/>
      <c r="F83" s="289"/>
      <c r="G83" s="289"/>
      <c r="H83" s="289"/>
      <c r="I83" s="289"/>
      <c r="J83" s="289"/>
      <c r="K83" s="289"/>
      <c r="M83" s="96"/>
    </row>
    <row r="84" spans="1:13" s="95" customFormat="1" ht="22.5" customHeight="1" thickTop="1" x14ac:dyDescent="0.2">
      <c r="A84" s="290" t="s">
        <v>5</v>
      </c>
      <c r="B84" s="290"/>
      <c r="C84" s="212" t="str">
        <f>C57</f>
        <v>ปรับปรุงซ่อมแซมบ้านพักข้าราชการ สำนักงานคลังจังหวัดตาก</v>
      </c>
      <c r="D84" s="212"/>
      <c r="E84" s="212"/>
      <c r="F84" s="290" t="s">
        <v>0</v>
      </c>
      <c r="G84" s="290"/>
      <c r="H84" s="291" t="str">
        <f>H57</f>
        <v>สำนักงานคลังจังหวัดตาก</v>
      </c>
      <c r="I84" s="291"/>
      <c r="J84" s="291"/>
      <c r="K84" s="291"/>
      <c r="M84" s="96"/>
    </row>
    <row r="85" spans="1:13" s="95" customFormat="1" ht="22.5" customHeight="1" x14ac:dyDescent="0.2">
      <c r="A85" s="330" t="s">
        <v>6</v>
      </c>
      <c r="B85" s="330"/>
      <c r="C85" s="293" t="str">
        <f>C58</f>
        <v>บ้านพักข้าราชการสำนักงานคลังจังหวัดตาก ต.ระแหง อ.เมืองตาก จ.ตาก</v>
      </c>
      <c r="D85" s="293"/>
      <c r="E85" s="293"/>
      <c r="F85" s="294" t="s">
        <v>31</v>
      </c>
      <c r="G85" s="294"/>
      <c r="H85" s="293" t="str">
        <f>H58</f>
        <v>วันที่ 22 เดือน ตุลาคม พ.ศ. 2568</v>
      </c>
      <c r="I85" s="293"/>
      <c r="J85" s="293"/>
      <c r="K85" s="293"/>
      <c r="M85" s="96"/>
    </row>
    <row r="86" spans="1:13" ht="22.5" customHeight="1" thickBot="1" x14ac:dyDescent="0.25">
      <c r="A86" s="294" t="s">
        <v>8</v>
      </c>
      <c r="B86" s="294"/>
      <c r="C86" s="295" t="str">
        <f>C59</f>
        <v>004 - 2567</v>
      </c>
      <c r="D86" s="293"/>
      <c r="E86" s="293"/>
      <c r="F86" s="296" t="s">
        <v>32</v>
      </c>
      <c r="G86" s="296"/>
      <c r="H86" s="293" t="str">
        <f>H59</f>
        <v>คณะกรรมการกำหนดราคากลาง</v>
      </c>
      <c r="I86" s="293"/>
      <c r="J86" s="293"/>
      <c r="K86" s="293"/>
    </row>
    <row r="87" spans="1:13" ht="22.5" customHeight="1" x14ac:dyDescent="0.2">
      <c r="A87" s="297" t="s">
        <v>10</v>
      </c>
      <c r="B87" s="299" t="s">
        <v>11</v>
      </c>
      <c r="C87" s="299"/>
      <c r="D87" s="301" t="s">
        <v>3</v>
      </c>
      <c r="E87" s="303" t="s">
        <v>2</v>
      </c>
      <c r="F87" s="305" t="s">
        <v>42</v>
      </c>
      <c r="G87" s="306"/>
      <c r="H87" s="305" t="s">
        <v>36</v>
      </c>
      <c r="I87" s="306"/>
      <c r="J87" s="211" t="s">
        <v>38</v>
      </c>
      <c r="K87" s="307" t="s">
        <v>4</v>
      </c>
    </row>
    <row r="88" spans="1:13" ht="22.5" customHeight="1" thickBot="1" x14ac:dyDescent="0.25">
      <c r="A88" s="298"/>
      <c r="B88" s="300"/>
      <c r="C88" s="300"/>
      <c r="D88" s="302"/>
      <c r="E88" s="304"/>
      <c r="F88" s="99" t="s">
        <v>132</v>
      </c>
      <c r="G88" s="99" t="s">
        <v>37</v>
      </c>
      <c r="H88" s="99" t="s">
        <v>132</v>
      </c>
      <c r="I88" s="99" t="s">
        <v>37</v>
      </c>
      <c r="J88" s="99" t="s">
        <v>24</v>
      </c>
      <c r="K88" s="308"/>
    </row>
    <row r="89" spans="1:13" ht="22.5" customHeight="1" x14ac:dyDescent="0.2">
      <c r="A89" s="100">
        <v>4</v>
      </c>
      <c r="B89" s="213" t="s">
        <v>187</v>
      </c>
      <c r="C89" s="214"/>
      <c r="D89" s="101"/>
      <c r="E89" s="102"/>
      <c r="F89" s="103"/>
      <c r="G89" s="103"/>
      <c r="H89" s="103"/>
      <c r="I89" s="103"/>
      <c r="J89" s="103"/>
      <c r="K89" s="104"/>
    </row>
    <row r="90" spans="1:13" ht="22.5" customHeight="1" x14ac:dyDescent="0.2">
      <c r="A90" s="107"/>
      <c r="B90" s="111" t="s">
        <v>137</v>
      </c>
      <c r="C90" s="188" t="s">
        <v>188</v>
      </c>
      <c r="D90" s="108">
        <v>9</v>
      </c>
      <c r="E90" s="109" t="s">
        <v>45</v>
      </c>
      <c r="F90" s="110">
        <v>0</v>
      </c>
      <c r="G90" s="103">
        <f>D90*F90</f>
        <v>0</v>
      </c>
      <c r="H90" s="103">
        <v>35</v>
      </c>
      <c r="I90" s="103">
        <f>D90*H90</f>
        <v>315</v>
      </c>
      <c r="J90" s="103">
        <f>G90+I90</f>
        <v>315</v>
      </c>
      <c r="K90" s="184" t="s">
        <v>151</v>
      </c>
    </row>
    <row r="91" spans="1:13" ht="22.5" customHeight="1" x14ac:dyDescent="0.2">
      <c r="A91" s="107"/>
      <c r="B91" s="127" t="s">
        <v>137</v>
      </c>
      <c r="C91" s="228" t="s">
        <v>199</v>
      </c>
      <c r="D91" s="125">
        <v>3</v>
      </c>
      <c r="E91" s="126" t="s">
        <v>45</v>
      </c>
      <c r="F91" s="110">
        <v>465</v>
      </c>
      <c r="G91" s="103">
        <f>D91*F91</f>
        <v>1395</v>
      </c>
      <c r="H91" s="103">
        <v>150</v>
      </c>
      <c r="I91" s="103">
        <f>D91*H91</f>
        <v>450</v>
      </c>
      <c r="J91" s="103">
        <f>G91+I91</f>
        <v>1845</v>
      </c>
      <c r="K91" s="104"/>
    </row>
    <row r="92" spans="1:13" ht="22.5" customHeight="1" x14ac:dyDescent="0.2">
      <c r="A92" s="107"/>
      <c r="B92" s="127" t="s">
        <v>137</v>
      </c>
      <c r="C92" s="228" t="s">
        <v>189</v>
      </c>
      <c r="D92" s="125">
        <v>2</v>
      </c>
      <c r="E92" s="126" t="s">
        <v>45</v>
      </c>
      <c r="F92" s="110">
        <v>175</v>
      </c>
      <c r="G92" s="103">
        <f t="shared" ref="G92:G94" si="51">D92*F92</f>
        <v>350</v>
      </c>
      <c r="H92" s="103">
        <v>115</v>
      </c>
      <c r="I92" s="103">
        <f t="shared" ref="I92:I94" si="52">D92*H92</f>
        <v>230</v>
      </c>
      <c r="J92" s="103">
        <f t="shared" ref="J92:J94" si="53">G92+I92</f>
        <v>580</v>
      </c>
      <c r="K92" s="104"/>
    </row>
    <row r="93" spans="1:13" ht="22.5" customHeight="1" x14ac:dyDescent="0.2">
      <c r="A93" s="107"/>
      <c r="B93" s="127" t="s">
        <v>137</v>
      </c>
      <c r="C93" s="228" t="s">
        <v>190</v>
      </c>
      <c r="D93" s="125">
        <v>4</v>
      </c>
      <c r="E93" s="126" t="s">
        <v>45</v>
      </c>
      <c r="F93" s="110">
        <v>85</v>
      </c>
      <c r="G93" s="103">
        <f t="shared" si="51"/>
        <v>340</v>
      </c>
      <c r="H93" s="103">
        <v>90</v>
      </c>
      <c r="I93" s="103">
        <f t="shared" si="52"/>
        <v>360</v>
      </c>
      <c r="J93" s="103">
        <f t="shared" si="53"/>
        <v>700</v>
      </c>
      <c r="K93" s="104"/>
    </row>
    <row r="94" spans="1:13" ht="22.5" customHeight="1" x14ac:dyDescent="0.2">
      <c r="A94" s="107"/>
      <c r="B94" s="127" t="s">
        <v>137</v>
      </c>
      <c r="C94" s="228" t="s">
        <v>191</v>
      </c>
      <c r="D94" s="125">
        <v>2</v>
      </c>
      <c r="E94" s="126" t="s">
        <v>45</v>
      </c>
      <c r="F94" s="110">
        <v>45</v>
      </c>
      <c r="G94" s="103">
        <f t="shared" si="51"/>
        <v>90</v>
      </c>
      <c r="H94" s="103">
        <v>80</v>
      </c>
      <c r="I94" s="103">
        <f t="shared" si="52"/>
        <v>160</v>
      </c>
      <c r="J94" s="103">
        <f t="shared" si="53"/>
        <v>250</v>
      </c>
      <c r="K94" s="104"/>
    </row>
    <row r="95" spans="1:13" ht="22.5" customHeight="1" x14ac:dyDescent="0.2">
      <c r="A95" s="107"/>
      <c r="B95" s="127" t="s">
        <v>137</v>
      </c>
      <c r="C95" s="228" t="s">
        <v>192</v>
      </c>
      <c r="D95" s="125">
        <v>1</v>
      </c>
      <c r="E95" s="126" t="s">
        <v>45</v>
      </c>
      <c r="F95" s="110">
        <v>95</v>
      </c>
      <c r="G95" s="103">
        <f t="shared" ref="G95" si="54">D95*F95</f>
        <v>95</v>
      </c>
      <c r="H95" s="103">
        <v>100</v>
      </c>
      <c r="I95" s="103">
        <f t="shared" ref="I95" si="55">D95*H95</f>
        <v>100</v>
      </c>
      <c r="J95" s="103">
        <f t="shared" ref="J95" si="56">G95+I95</f>
        <v>195</v>
      </c>
      <c r="K95" s="184"/>
    </row>
    <row r="96" spans="1:13" ht="22.5" customHeight="1" x14ac:dyDescent="0.2">
      <c r="A96" s="107"/>
      <c r="B96" s="127" t="s">
        <v>137</v>
      </c>
      <c r="C96" s="245" t="s">
        <v>150</v>
      </c>
      <c r="D96" s="125">
        <v>60</v>
      </c>
      <c r="E96" s="126" t="s">
        <v>145</v>
      </c>
      <c r="F96" s="110">
        <v>15.7</v>
      </c>
      <c r="G96" s="103">
        <f t="shared" ref="G96:G103" si="57">D96*F96</f>
        <v>942</v>
      </c>
      <c r="H96" s="103">
        <v>7</v>
      </c>
      <c r="I96" s="103">
        <f t="shared" ref="I96:I103" si="58">D96*H96</f>
        <v>420</v>
      </c>
      <c r="J96" s="103">
        <f t="shared" ref="J96:J103" si="59">G96+I96</f>
        <v>1362</v>
      </c>
      <c r="K96" s="104"/>
    </row>
    <row r="97" spans="1:11" ht="22.5" customHeight="1" x14ac:dyDescent="0.2">
      <c r="A97" s="107"/>
      <c r="B97" s="127" t="s">
        <v>137</v>
      </c>
      <c r="C97" s="245" t="s">
        <v>193</v>
      </c>
      <c r="D97" s="125">
        <v>70</v>
      </c>
      <c r="E97" s="126" t="s">
        <v>145</v>
      </c>
      <c r="F97" s="110">
        <v>12.61</v>
      </c>
      <c r="G97" s="103">
        <f t="shared" si="57"/>
        <v>882.69999999999993</v>
      </c>
      <c r="H97" s="103">
        <v>5</v>
      </c>
      <c r="I97" s="103">
        <f t="shared" si="58"/>
        <v>350</v>
      </c>
      <c r="J97" s="103">
        <f t="shared" si="59"/>
        <v>1232.6999999999998</v>
      </c>
      <c r="K97" s="104"/>
    </row>
    <row r="98" spans="1:11" ht="22.5" customHeight="1" x14ac:dyDescent="0.2">
      <c r="A98" s="107"/>
      <c r="B98" s="127" t="s">
        <v>137</v>
      </c>
      <c r="C98" s="245" t="s">
        <v>292</v>
      </c>
      <c r="D98" s="125">
        <v>40</v>
      </c>
      <c r="E98" s="126" t="s">
        <v>145</v>
      </c>
      <c r="F98" s="110">
        <v>14.25</v>
      </c>
      <c r="G98" s="103">
        <f t="shared" si="57"/>
        <v>570</v>
      </c>
      <c r="H98" s="103">
        <v>23</v>
      </c>
      <c r="I98" s="103">
        <f t="shared" si="58"/>
        <v>920</v>
      </c>
      <c r="J98" s="103">
        <f t="shared" si="59"/>
        <v>1490</v>
      </c>
      <c r="K98" s="104"/>
    </row>
    <row r="99" spans="1:11" ht="22.5" customHeight="1" x14ac:dyDescent="0.2">
      <c r="A99" s="107"/>
      <c r="B99" s="127" t="s">
        <v>137</v>
      </c>
      <c r="C99" s="245" t="s">
        <v>194</v>
      </c>
      <c r="D99" s="125">
        <v>1</v>
      </c>
      <c r="E99" s="126" t="s">
        <v>149</v>
      </c>
      <c r="F99" s="110">
        <f>G98*40/100</f>
        <v>228</v>
      </c>
      <c r="G99" s="103">
        <f t="shared" si="57"/>
        <v>228</v>
      </c>
      <c r="H99" s="103">
        <f>F99*30/100</f>
        <v>68.400000000000006</v>
      </c>
      <c r="I99" s="103">
        <f t="shared" si="58"/>
        <v>68.400000000000006</v>
      </c>
      <c r="J99" s="103">
        <f t="shared" si="59"/>
        <v>296.39999999999998</v>
      </c>
      <c r="K99" s="104"/>
    </row>
    <row r="100" spans="1:11" ht="22.5" customHeight="1" x14ac:dyDescent="0.2">
      <c r="A100" s="107"/>
      <c r="B100" s="127" t="s">
        <v>137</v>
      </c>
      <c r="C100" s="245" t="s">
        <v>195</v>
      </c>
      <c r="D100" s="125">
        <v>1</v>
      </c>
      <c r="E100" s="126" t="s">
        <v>149</v>
      </c>
      <c r="F100" s="110">
        <f>G98*30/100</f>
        <v>171</v>
      </c>
      <c r="G100" s="103">
        <f t="shared" si="57"/>
        <v>171</v>
      </c>
      <c r="H100" s="103">
        <f>F100*30/100</f>
        <v>51.3</v>
      </c>
      <c r="I100" s="103">
        <f t="shared" si="58"/>
        <v>51.3</v>
      </c>
      <c r="J100" s="103">
        <f t="shared" si="59"/>
        <v>222.3</v>
      </c>
      <c r="K100" s="104"/>
    </row>
    <row r="101" spans="1:11" ht="22.5" customHeight="1" x14ac:dyDescent="0.2">
      <c r="A101" s="107"/>
      <c r="B101" s="127" t="s">
        <v>137</v>
      </c>
      <c r="C101" s="245" t="s">
        <v>196</v>
      </c>
      <c r="D101" s="125">
        <v>1</v>
      </c>
      <c r="E101" s="126" t="s">
        <v>45</v>
      </c>
      <c r="F101" s="110">
        <v>2670</v>
      </c>
      <c r="G101" s="103">
        <f t="shared" si="57"/>
        <v>2670</v>
      </c>
      <c r="H101" s="103">
        <v>1100</v>
      </c>
      <c r="I101" s="103">
        <f t="shared" si="58"/>
        <v>1100</v>
      </c>
      <c r="J101" s="103">
        <f t="shared" si="59"/>
        <v>3770</v>
      </c>
      <c r="K101" s="104"/>
    </row>
    <row r="102" spans="1:11" ht="22.5" customHeight="1" x14ac:dyDescent="0.2">
      <c r="A102" s="107"/>
      <c r="B102" s="127" t="s">
        <v>137</v>
      </c>
      <c r="C102" s="245" t="s">
        <v>197</v>
      </c>
      <c r="D102" s="125">
        <v>10</v>
      </c>
      <c r="E102" s="126" t="s">
        <v>145</v>
      </c>
      <c r="F102" s="110">
        <v>52.45</v>
      </c>
      <c r="G102" s="103">
        <f t="shared" si="57"/>
        <v>524.5</v>
      </c>
      <c r="H102" s="103">
        <v>16</v>
      </c>
      <c r="I102" s="103">
        <f t="shared" si="58"/>
        <v>160</v>
      </c>
      <c r="J102" s="103">
        <f t="shared" si="59"/>
        <v>684.5</v>
      </c>
      <c r="K102" s="104"/>
    </row>
    <row r="103" spans="1:11" ht="22.5" customHeight="1" x14ac:dyDescent="0.2">
      <c r="A103" s="107"/>
      <c r="B103" s="127" t="s">
        <v>137</v>
      </c>
      <c r="C103" s="245" t="s">
        <v>198</v>
      </c>
      <c r="D103" s="125">
        <v>1</v>
      </c>
      <c r="E103" s="126" t="s">
        <v>45</v>
      </c>
      <c r="F103" s="110">
        <v>268</v>
      </c>
      <c r="G103" s="103">
        <f t="shared" si="57"/>
        <v>268</v>
      </c>
      <c r="H103" s="103">
        <v>80</v>
      </c>
      <c r="I103" s="103">
        <f t="shared" si="58"/>
        <v>80</v>
      </c>
      <c r="J103" s="103">
        <f t="shared" si="59"/>
        <v>348</v>
      </c>
      <c r="K103" s="104"/>
    </row>
    <row r="104" spans="1:11" ht="22.5" customHeight="1" x14ac:dyDescent="0.2">
      <c r="A104" s="107"/>
      <c r="B104" s="127"/>
      <c r="C104" s="245"/>
      <c r="D104" s="125"/>
      <c r="E104" s="126"/>
      <c r="F104" s="110"/>
      <c r="G104" s="103"/>
      <c r="H104" s="103"/>
      <c r="I104" s="103"/>
      <c r="J104" s="103"/>
      <c r="K104" s="104"/>
    </row>
    <row r="105" spans="1:11" ht="22.5" customHeight="1" x14ac:dyDescent="0.2">
      <c r="A105" s="107"/>
      <c r="B105" s="127"/>
      <c r="C105" s="228"/>
      <c r="D105" s="125"/>
      <c r="E105" s="126"/>
      <c r="F105" s="110"/>
      <c r="G105" s="103"/>
      <c r="H105" s="103"/>
      <c r="I105" s="103"/>
      <c r="J105" s="103"/>
      <c r="K105" s="104"/>
    </row>
    <row r="106" spans="1:11" ht="22.5" customHeight="1" x14ac:dyDescent="0.2">
      <c r="A106" s="107"/>
      <c r="B106" s="127"/>
      <c r="C106" s="228"/>
      <c r="D106" s="125"/>
      <c r="E106" s="126"/>
      <c r="F106" s="110"/>
      <c r="G106" s="103"/>
      <c r="H106" s="103"/>
      <c r="I106" s="103"/>
      <c r="J106" s="103"/>
      <c r="K106" s="104"/>
    </row>
    <row r="107" spans="1:11" ht="22.5" customHeight="1" thickBot="1" x14ac:dyDescent="0.25">
      <c r="A107" s="107"/>
      <c r="B107" s="111"/>
      <c r="C107" s="188"/>
      <c r="D107" s="108"/>
      <c r="E107" s="109"/>
      <c r="F107" s="110"/>
      <c r="G107" s="103"/>
      <c r="H107" s="103"/>
      <c r="I107" s="103"/>
      <c r="J107" s="103"/>
      <c r="K107" s="104"/>
    </row>
    <row r="108" spans="1:11" ht="22.5" customHeight="1" thickBot="1" x14ac:dyDescent="0.25">
      <c r="A108" s="113"/>
      <c r="B108" s="311" t="s">
        <v>135</v>
      </c>
      <c r="C108" s="312"/>
      <c r="D108" s="114"/>
      <c r="E108" s="115"/>
      <c r="F108" s="116"/>
      <c r="G108" s="117">
        <f>SUM(G89:G107)</f>
        <v>8526.2000000000007</v>
      </c>
      <c r="H108" s="116"/>
      <c r="I108" s="117">
        <f>SUM(I89:I107)</f>
        <v>4764.7000000000007</v>
      </c>
      <c r="J108" s="117">
        <f>SUM(G108:I108)</f>
        <v>13290.900000000001</v>
      </c>
      <c r="K108" s="118"/>
    </row>
    <row r="109" spans="1:11" ht="22.5" customHeight="1" x14ac:dyDescent="0.2">
      <c r="A109" s="253" t="str">
        <f>A28</f>
        <v xml:space="preserve">                                  แบบแสดงรายการ ปริมาณงานและราคากลางค่าก่อสร้าง</v>
      </c>
      <c r="B109" s="253"/>
      <c r="C109" s="253"/>
      <c r="D109" s="253"/>
      <c r="E109" s="253"/>
      <c r="F109" s="253"/>
      <c r="G109" s="253"/>
      <c r="H109" s="253"/>
      <c r="I109" s="253"/>
      <c r="J109" s="288" t="s">
        <v>273</v>
      </c>
      <c r="K109" s="288"/>
    </row>
    <row r="110" spans="1:11" ht="22.5" customHeight="1" thickBot="1" x14ac:dyDescent="0.25">
      <c r="A110" s="289" t="str">
        <f>A83</f>
        <v>ส่วนราชการ สำนักช่าง องค์การบริหารส่วนจังหวัดตาก</v>
      </c>
      <c r="B110" s="289"/>
      <c r="C110" s="289"/>
      <c r="D110" s="289"/>
      <c r="E110" s="289"/>
      <c r="F110" s="289"/>
      <c r="G110" s="289"/>
      <c r="H110" s="289"/>
      <c r="I110" s="289"/>
      <c r="J110" s="289"/>
      <c r="K110" s="289"/>
    </row>
    <row r="111" spans="1:11" ht="22.5" customHeight="1" thickTop="1" x14ac:dyDescent="0.2">
      <c r="A111" s="290" t="s">
        <v>5</v>
      </c>
      <c r="B111" s="290"/>
      <c r="C111" s="212" t="str">
        <f>C84</f>
        <v>ปรับปรุงซ่อมแซมบ้านพักข้าราชการ สำนักงานคลังจังหวัดตาก</v>
      </c>
      <c r="D111" s="212"/>
      <c r="E111" s="212"/>
      <c r="F111" s="290" t="s">
        <v>0</v>
      </c>
      <c r="G111" s="290"/>
      <c r="H111" s="291" t="str">
        <f>H84</f>
        <v>สำนักงานคลังจังหวัดตาก</v>
      </c>
      <c r="I111" s="291"/>
      <c r="J111" s="291"/>
      <c r="K111" s="291"/>
    </row>
    <row r="112" spans="1:11" ht="22.5" customHeight="1" x14ac:dyDescent="0.2">
      <c r="A112" s="330" t="s">
        <v>6</v>
      </c>
      <c r="B112" s="330"/>
      <c r="C112" s="293" t="str">
        <f>C85</f>
        <v>บ้านพักข้าราชการสำนักงานคลังจังหวัดตาก ต.ระแหง อ.เมืองตาก จ.ตาก</v>
      </c>
      <c r="D112" s="293"/>
      <c r="E112" s="293"/>
      <c r="F112" s="294" t="s">
        <v>31</v>
      </c>
      <c r="G112" s="294"/>
      <c r="H112" s="293" t="str">
        <f>H85</f>
        <v>วันที่ 22 เดือน ตุลาคม พ.ศ. 2568</v>
      </c>
      <c r="I112" s="293"/>
      <c r="J112" s="293"/>
      <c r="K112" s="293"/>
    </row>
    <row r="113" spans="1:11" ht="22.5" customHeight="1" thickBot="1" x14ac:dyDescent="0.25">
      <c r="A113" s="294" t="s">
        <v>8</v>
      </c>
      <c r="B113" s="294"/>
      <c r="C113" s="295" t="str">
        <f>C86</f>
        <v>004 - 2567</v>
      </c>
      <c r="D113" s="293"/>
      <c r="E113" s="293"/>
      <c r="F113" s="296" t="s">
        <v>32</v>
      </c>
      <c r="G113" s="296"/>
      <c r="H113" s="293" t="str">
        <f>H86</f>
        <v>คณะกรรมการกำหนดราคากลาง</v>
      </c>
      <c r="I113" s="293"/>
      <c r="J113" s="293"/>
      <c r="K113" s="293"/>
    </row>
    <row r="114" spans="1:11" ht="22.5" customHeight="1" x14ac:dyDescent="0.2">
      <c r="A114" s="297" t="s">
        <v>10</v>
      </c>
      <c r="B114" s="299" t="s">
        <v>11</v>
      </c>
      <c r="C114" s="299"/>
      <c r="D114" s="301" t="s">
        <v>3</v>
      </c>
      <c r="E114" s="303" t="s">
        <v>2</v>
      </c>
      <c r="F114" s="305" t="s">
        <v>42</v>
      </c>
      <c r="G114" s="306"/>
      <c r="H114" s="305" t="s">
        <v>36</v>
      </c>
      <c r="I114" s="306"/>
      <c r="J114" s="211" t="s">
        <v>38</v>
      </c>
      <c r="K114" s="307" t="s">
        <v>4</v>
      </c>
    </row>
    <row r="115" spans="1:11" ht="22.5" customHeight="1" thickBot="1" x14ac:dyDescent="0.25">
      <c r="A115" s="298"/>
      <c r="B115" s="300"/>
      <c r="C115" s="300"/>
      <c r="D115" s="302"/>
      <c r="E115" s="304"/>
      <c r="F115" s="99" t="s">
        <v>132</v>
      </c>
      <c r="G115" s="99" t="s">
        <v>37</v>
      </c>
      <c r="H115" s="99" t="s">
        <v>132</v>
      </c>
      <c r="I115" s="99" t="s">
        <v>37</v>
      </c>
      <c r="J115" s="99" t="s">
        <v>24</v>
      </c>
      <c r="K115" s="308"/>
    </row>
    <row r="116" spans="1:11" ht="22.5" customHeight="1" x14ac:dyDescent="0.2">
      <c r="A116" s="100">
        <v>5</v>
      </c>
      <c r="B116" s="213" t="s">
        <v>200</v>
      </c>
      <c r="C116" s="214"/>
      <c r="D116" s="101"/>
      <c r="E116" s="102"/>
      <c r="F116" s="103"/>
      <c r="G116" s="103"/>
      <c r="H116" s="103"/>
      <c r="I116" s="103"/>
      <c r="J116" s="103"/>
      <c r="K116" s="104"/>
    </row>
    <row r="117" spans="1:11" ht="22.5" customHeight="1" x14ac:dyDescent="0.2">
      <c r="A117" s="107"/>
      <c r="B117" s="187" t="s">
        <v>201</v>
      </c>
      <c r="C117" s="188"/>
      <c r="D117" s="108"/>
      <c r="E117" s="109"/>
      <c r="F117" s="110"/>
      <c r="G117" s="103"/>
      <c r="H117" s="103"/>
      <c r="I117" s="103"/>
      <c r="J117" s="103"/>
      <c r="K117" s="104"/>
    </row>
    <row r="118" spans="1:11" ht="22.5" customHeight="1" x14ac:dyDescent="0.2">
      <c r="A118" s="107"/>
      <c r="B118" s="111" t="s">
        <v>137</v>
      </c>
      <c r="C118" s="188" t="s">
        <v>202</v>
      </c>
      <c r="D118" s="108">
        <v>4</v>
      </c>
      <c r="E118" s="109" t="s">
        <v>45</v>
      </c>
      <c r="F118" s="110">
        <v>629</v>
      </c>
      <c r="G118" s="103">
        <f t="shared" ref="G118" si="60">D118*F118</f>
        <v>2516</v>
      </c>
      <c r="H118" s="103">
        <v>530</v>
      </c>
      <c r="I118" s="103">
        <f t="shared" ref="I118" si="61">D118*H118</f>
        <v>2120</v>
      </c>
      <c r="J118" s="103">
        <f t="shared" ref="J118" si="62">G118+I118</f>
        <v>4636</v>
      </c>
      <c r="K118" s="104"/>
    </row>
    <row r="119" spans="1:11" ht="22.5" customHeight="1" x14ac:dyDescent="0.2">
      <c r="A119" s="107"/>
      <c r="B119" s="111"/>
      <c r="C119" s="188" t="s">
        <v>203</v>
      </c>
      <c r="D119" s="108"/>
      <c r="E119" s="109"/>
      <c r="F119" s="110"/>
      <c r="G119" s="103"/>
      <c r="H119" s="103"/>
      <c r="I119" s="103"/>
      <c r="J119" s="103"/>
      <c r="K119" s="104"/>
    </row>
    <row r="120" spans="1:11" ht="22.5" customHeight="1" x14ac:dyDescent="0.2">
      <c r="A120" s="107"/>
      <c r="B120" s="111" t="s">
        <v>137</v>
      </c>
      <c r="C120" s="188" t="s">
        <v>204</v>
      </c>
      <c r="D120" s="108">
        <v>4</v>
      </c>
      <c r="E120" s="109" t="s">
        <v>146</v>
      </c>
      <c r="F120" s="110">
        <v>765</v>
      </c>
      <c r="G120" s="103">
        <f t="shared" ref="G120" si="63">D120*F120</f>
        <v>3060</v>
      </c>
      <c r="H120" s="103">
        <v>0</v>
      </c>
      <c r="I120" s="103">
        <f t="shared" ref="I120" si="64">D120*H120</f>
        <v>0</v>
      </c>
      <c r="J120" s="103">
        <f t="shared" ref="J120" si="65">G120+I120</f>
        <v>3060</v>
      </c>
      <c r="K120" s="184"/>
    </row>
    <row r="121" spans="1:11" ht="22.5" customHeight="1" x14ac:dyDescent="0.2">
      <c r="A121" s="107"/>
      <c r="B121" s="111" t="s">
        <v>137</v>
      </c>
      <c r="C121" s="188" t="s">
        <v>205</v>
      </c>
      <c r="D121" s="108">
        <v>4</v>
      </c>
      <c r="E121" s="109" t="s">
        <v>146</v>
      </c>
      <c r="F121" s="110">
        <v>597</v>
      </c>
      <c r="G121" s="103">
        <f t="shared" ref="G121:G123" si="66">D121*F121</f>
        <v>2388</v>
      </c>
      <c r="H121" s="103">
        <v>0</v>
      </c>
      <c r="I121" s="103">
        <f t="shared" ref="I121:I123" si="67">D121*H121</f>
        <v>0</v>
      </c>
      <c r="J121" s="103">
        <f t="shared" ref="J121:J123" si="68">G121+I121</f>
        <v>2388</v>
      </c>
      <c r="K121" s="104"/>
    </row>
    <row r="122" spans="1:11" ht="22.5" customHeight="1" x14ac:dyDescent="0.2">
      <c r="A122" s="107"/>
      <c r="B122" s="111" t="s">
        <v>137</v>
      </c>
      <c r="C122" s="188" t="s">
        <v>153</v>
      </c>
      <c r="D122" s="108">
        <v>198</v>
      </c>
      <c r="E122" s="109" t="s">
        <v>138</v>
      </c>
      <c r="F122" s="110">
        <v>0</v>
      </c>
      <c r="G122" s="103">
        <f t="shared" si="66"/>
        <v>0</v>
      </c>
      <c r="H122" s="103">
        <v>10</v>
      </c>
      <c r="I122" s="103">
        <f t="shared" si="67"/>
        <v>1980</v>
      </c>
      <c r="J122" s="103">
        <f t="shared" si="68"/>
        <v>1980</v>
      </c>
      <c r="K122" s="184"/>
    </row>
    <row r="123" spans="1:11" ht="22.5" customHeight="1" x14ac:dyDescent="0.2">
      <c r="A123" s="107"/>
      <c r="B123" s="111" t="s">
        <v>137</v>
      </c>
      <c r="C123" s="188" t="s">
        <v>154</v>
      </c>
      <c r="D123" s="108">
        <v>12.6</v>
      </c>
      <c r="E123" s="109" t="s">
        <v>44</v>
      </c>
      <c r="F123" s="110">
        <v>51</v>
      </c>
      <c r="G123" s="103">
        <f t="shared" si="66"/>
        <v>642.6</v>
      </c>
      <c r="H123" s="103">
        <v>38</v>
      </c>
      <c r="I123" s="103">
        <f t="shared" si="67"/>
        <v>478.8</v>
      </c>
      <c r="J123" s="103">
        <f t="shared" si="68"/>
        <v>1121.4000000000001</v>
      </c>
      <c r="K123" s="104"/>
    </row>
    <row r="124" spans="1:11" ht="22.5" customHeight="1" x14ac:dyDescent="0.2">
      <c r="A124" s="107"/>
      <c r="B124" s="111" t="s">
        <v>137</v>
      </c>
      <c r="C124" s="188" t="s">
        <v>178</v>
      </c>
      <c r="D124" s="108">
        <v>23</v>
      </c>
      <c r="E124" s="109" t="s">
        <v>44</v>
      </c>
      <c r="F124" s="110">
        <v>178</v>
      </c>
      <c r="G124" s="103">
        <f t="shared" ref="G124:G126" si="69">D124*F124</f>
        <v>4094</v>
      </c>
      <c r="H124" s="103">
        <v>70</v>
      </c>
      <c r="I124" s="103">
        <f t="shared" ref="I124:I126" si="70">D124*H124</f>
        <v>1610</v>
      </c>
      <c r="J124" s="103">
        <f t="shared" ref="J124:J126" si="71">G124+I124</f>
        <v>5704</v>
      </c>
      <c r="K124" s="104"/>
    </row>
    <row r="125" spans="1:11" ht="24" x14ac:dyDescent="0.2">
      <c r="A125" s="107"/>
      <c r="B125" s="111" t="s">
        <v>137</v>
      </c>
      <c r="C125" s="188" t="s">
        <v>182</v>
      </c>
      <c r="D125" s="108">
        <v>10.5</v>
      </c>
      <c r="E125" s="109" t="s">
        <v>145</v>
      </c>
      <c r="F125" s="110">
        <v>120</v>
      </c>
      <c r="G125" s="103">
        <f t="shared" si="69"/>
        <v>1260</v>
      </c>
      <c r="H125" s="103">
        <v>50</v>
      </c>
      <c r="I125" s="103">
        <f t="shared" si="70"/>
        <v>525</v>
      </c>
      <c r="J125" s="103">
        <f t="shared" si="71"/>
        <v>1785</v>
      </c>
      <c r="K125" s="104"/>
    </row>
    <row r="126" spans="1:11" ht="24" x14ac:dyDescent="0.2">
      <c r="A126" s="107"/>
      <c r="B126" s="111" t="s">
        <v>137</v>
      </c>
      <c r="C126" s="188" t="s">
        <v>179</v>
      </c>
      <c r="D126" s="108">
        <v>90</v>
      </c>
      <c r="E126" s="109" t="s">
        <v>148</v>
      </c>
      <c r="F126" s="110">
        <v>2.5</v>
      </c>
      <c r="G126" s="103">
        <f t="shared" si="69"/>
        <v>225</v>
      </c>
      <c r="H126" s="103">
        <v>0</v>
      </c>
      <c r="I126" s="103">
        <f t="shared" si="70"/>
        <v>0</v>
      </c>
      <c r="J126" s="103">
        <f t="shared" si="71"/>
        <v>225</v>
      </c>
      <c r="K126" s="104"/>
    </row>
    <row r="127" spans="1:11" ht="24" x14ac:dyDescent="0.2">
      <c r="A127" s="107"/>
      <c r="B127" s="111" t="s">
        <v>137</v>
      </c>
      <c r="C127" s="188" t="s">
        <v>206</v>
      </c>
      <c r="D127" s="108">
        <v>15</v>
      </c>
      <c r="E127" s="109" t="s">
        <v>145</v>
      </c>
      <c r="F127" s="110">
        <v>66.25</v>
      </c>
      <c r="G127" s="103">
        <f t="shared" ref="G127:G131" si="72">D127*F127</f>
        <v>993.75</v>
      </c>
      <c r="H127" s="103">
        <v>45</v>
      </c>
      <c r="I127" s="103">
        <f t="shared" ref="I127:I131" si="73">D127*H127</f>
        <v>675</v>
      </c>
      <c r="J127" s="103">
        <f t="shared" ref="J127:J131" si="74">G127+I127</f>
        <v>1668.75</v>
      </c>
      <c r="K127" s="104"/>
    </row>
    <row r="128" spans="1:11" ht="24" x14ac:dyDescent="0.2">
      <c r="A128" s="107"/>
      <c r="B128" s="111" t="s">
        <v>137</v>
      </c>
      <c r="C128" s="188" t="s">
        <v>207</v>
      </c>
      <c r="D128" s="108">
        <v>4.5</v>
      </c>
      <c r="E128" s="109" t="s">
        <v>44</v>
      </c>
      <c r="F128" s="110">
        <v>51</v>
      </c>
      <c r="G128" s="103">
        <f t="shared" si="72"/>
        <v>229.5</v>
      </c>
      <c r="H128" s="103">
        <v>38</v>
      </c>
      <c r="I128" s="103">
        <f t="shared" si="73"/>
        <v>171</v>
      </c>
      <c r="J128" s="103">
        <f t="shared" si="74"/>
        <v>400.5</v>
      </c>
      <c r="K128" s="104"/>
    </row>
    <row r="129" spans="1:11" ht="24" x14ac:dyDescent="0.2">
      <c r="A129" s="107"/>
      <c r="B129" s="111" t="s">
        <v>137</v>
      </c>
      <c r="C129" s="188" t="s">
        <v>185</v>
      </c>
      <c r="D129" s="108">
        <v>2</v>
      </c>
      <c r="E129" s="109" t="s">
        <v>45</v>
      </c>
      <c r="F129" s="110">
        <v>175</v>
      </c>
      <c r="G129" s="103">
        <f t="shared" si="72"/>
        <v>350</v>
      </c>
      <c r="H129" s="103">
        <v>115</v>
      </c>
      <c r="I129" s="103">
        <f t="shared" si="73"/>
        <v>230</v>
      </c>
      <c r="J129" s="103">
        <f t="shared" si="74"/>
        <v>580</v>
      </c>
      <c r="K129" s="104"/>
    </row>
    <row r="130" spans="1:11" ht="24" x14ac:dyDescent="0.2">
      <c r="A130" s="107"/>
      <c r="B130" s="127" t="s">
        <v>137</v>
      </c>
      <c r="C130" s="228" t="s">
        <v>191</v>
      </c>
      <c r="D130" s="125">
        <v>2</v>
      </c>
      <c r="E130" s="126" t="s">
        <v>45</v>
      </c>
      <c r="F130" s="110">
        <v>45</v>
      </c>
      <c r="G130" s="103">
        <f t="shared" si="72"/>
        <v>90</v>
      </c>
      <c r="H130" s="103">
        <v>80</v>
      </c>
      <c r="I130" s="103">
        <f t="shared" si="73"/>
        <v>160</v>
      </c>
      <c r="J130" s="103">
        <f t="shared" si="74"/>
        <v>250</v>
      </c>
      <c r="K130" s="104"/>
    </row>
    <row r="131" spans="1:11" ht="24" x14ac:dyDescent="0.2">
      <c r="A131" s="107"/>
      <c r="B131" s="127" t="s">
        <v>137</v>
      </c>
      <c r="C131" s="228" t="s">
        <v>208</v>
      </c>
      <c r="D131" s="125">
        <v>1</v>
      </c>
      <c r="E131" s="126" t="s">
        <v>147</v>
      </c>
      <c r="F131" s="110">
        <v>468</v>
      </c>
      <c r="G131" s="103">
        <f t="shared" si="72"/>
        <v>468</v>
      </c>
      <c r="H131" s="103">
        <v>228</v>
      </c>
      <c r="I131" s="103">
        <f t="shared" si="73"/>
        <v>228</v>
      </c>
      <c r="J131" s="103">
        <f t="shared" si="74"/>
        <v>696</v>
      </c>
      <c r="K131" s="104"/>
    </row>
    <row r="132" spans="1:11" ht="24" x14ac:dyDescent="0.2">
      <c r="A132" s="107"/>
      <c r="B132" s="111"/>
      <c r="C132" s="188"/>
      <c r="D132" s="108"/>
      <c r="E132" s="109"/>
      <c r="F132" s="110"/>
      <c r="G132" s="103"/>
      <c r="H132" s="103"/>
      <c r="I132" s="103"/>
      <c r="J132" s="103"/>
      <c r="K132" s="104"/>
    </row>
    <row r="133" spans="1:11" ht="24.75" thickBot="1" x14ac:dyDescent="0.25">
      <c r="A133" s="107"/>
      <c r="B133" s="111"/>
      <c r="C133" s="188"/>
      <c r="D133" s="108"/>
      <c r="E133" s="109"/>
      <c r="F133" s="110"/>
      <c r="G133" s="103"/>
      <c r="H133" s="103"/>
      <c r="I133" s="103"/>
      <c r="J133" s="103"/>
      <c r="K133" s="104"/>
    </row>
    <row r="134" spans="1:11" ht="24.75" thickBot="1" x14ac:dyDescent="0.25">
      <c r="A134" s="113"/>
      <c r="B134" s="311" t="s">
        <v>135</v>
      </c>
      <c r="C134" s="312"/>
      <c r="D134" s="114"/>
      <c r="E134" s="115"/>
      <c r="F134" s="116"/>
      <c r="G134" s="117">
        <f>SUM(G116:G133)</f>
        <v>16316.85</v>
      </c>
      <c r="H134" s="116"/>
      <c r="I134" s="117">
        <f>SUM(I116:I133)</f>
        <v>8177.8</v>
      </c>
      <c r="J134" s="117">
        <f>SUM(G134:I134)</f>
        <v>24494.65</v>
      </c>
      <c r="K134" s="118"/>
    </row>
    <row r="135" spans="1:11" ht="26.25" x14ac:dyDescent="0.2">
      <c r="A135" s="253" t="str">
        <f>A1</f>
        <v xml:space="preserve">                                  แบบแสดงรายการ ปริมาณงานและราคากลางค่าก่อสร้าง</v>
      </c>
      <c r="B135" s="253"/>
      <c r="C135" s="253"/>
      <c r="D135" s="253"/>
      <c r="E135" s="253"/>
      <c r="F135" s="253"/>
      <c r="G135" s="253"/>
      <c r="H135" s="253"/>
      <c r="I135" s="253"/>
      <c r="J135" s="288" t="s">
        <v>274</v>
      </c>
      <c r="K135" s="288"/>
    </row>
    <row r="136" spans="1:11" ht="24" thickBot="1" x14ac:dyDescent="0.25">
      <c r="A136" s="289" t="str">
        <f>A2</f>
        <v>ส่วนราชการ สำนักช่าง องค์การบริหารส่วนจังหวัดตาก</v>
      </c>
      <c r="B136" s="289"/>
      <c r="C136" s="289"/>
      <c r="D136" s="289"/>
      <c r="E136" s="289"/>
      <c r="F136" s="289"/>
      <c r="G136" s="289"/>
      <c r="H136" s="289"/>
      <c r="I136" s="289"/>
      <c r="J136" s="289"/>
      <c r="K136" s="289"/>
    </row>
    <row r="137" spans="1:11" ht="24.75" thickTop="1" x14ac:dyDescent="0.2">
      <c r="A137" s="290" t="s">
        <v>5</v>
      </c>
      <c r="B137" s="290"/>
      <c r="C137" s="212" t="str">
        <f>C3</f>
        <v>ปรับปรุงซ่อมแซมบ้านพักข้าราชการ สำนักงานคลังจังหวัดตาก</v>
      </c>
      <c r="D137" s="212"/>
      <c r="E137" s="212"/>
      <c r="F137" s="290" t="s">
        <v>0</v>
      </c>
      <c r="G137" s="290"/>
      <c r="H137" s="291" t="str">
        <f>H3</f>
        <v>สำนักงานคลังจังหวัดตาก</v>
      </c>
      <c r="I137" s="291"/>
      <c r="J137" s="291"/>
      <c r="K137" s="291"/>
    </row>
    <row r="138" spans="1:11" ht="24" x14ac:dyDescent="0.2">
      <c r="A138" s="330" t="s">
        <v>6</v>
      </c>
      <c r="B138" s="330"/>
      <c r="C138" s="293" t="str">
        <f>C4</f>
        <v>บ้านพักข้าราชการสำนักงานคลังจังหวัดตาก ต.ระแหง อ.เมืองตาก จ.ตาก</v>
      </c>
      <c r="D138" s="293"/>
      <c r="E138" s="293"/>
      <c r="F138" s="294" t="s">
        <v>31</v>
      </c>
      <c r="G138" s="294"/>
      <c r="H138" s="293" t="str">
        <f>H4</f>
        <v>วันที่ 22 เดือน ตุลาคม พ.ศ. 2568</v>
      </c>
      <c r="I138" s="293"/>
      <c r="J138" s="293"/>
      <c r="K138" s="293"/>
    </row>
    <row r="139" spans="1:11" ht="24.75" thickBot="1" x14ac:dyDescent="0.25">
      <c r="A139" s="294" t="s">
        <v>8</v>
      </c>
      <c r="B139" s="294"/>
      <c r="C139" s="295" t="str">
        <f>C5</f>
        <v>004 - 2567</v>
      </c>
      <c r="D139" s="293"/>
      <c r="E139" s="293"/>
      <c r="F139" s="296" t="s">
        <v>32</v>
      </c>
      <c r="G139" s="296"/>
      <c r="H139" s="293" t="str">
        <f>H5</f>
        <v>คณะกรรมการกำหนดราคากลาง</v>
      </c>
      <c r="I139" s="293"/>
      <c r="J139" s="293"/>
      <c r="K139" s="293"/>
    </row>
    <row r="140" spans="1:11" x14ac:dyDescent="0.2">
      <c r="A140" s="297" t="s">
        <v>10</v>
      </c>
      <c r="B140" s="299" t="s">
        <v>11</v>
      </c>
      <c r="C140" s="299"/>
      <c r="D140" s="301" t="s">
        <v>3</v>
      </c>
      <c r="E140" s="303" t="s">
        <v>2</v>
      </c>
      <c r="F140" s="305" t="s">
        <v>42</v>
      </c>
      <c r="G140" s="306"/>
      <c r="H140" s="305" t="s">
        <v>36</v>
      </c>
      <c r="I140" s="306"/>
      <c r="J140" s="211" t="s">
        <v>38</v>
      </c>
      <c r="K140" s="307" t="s">
        <v>4</v>
      </c>
    </row>
    <row r="141" spans="1:11" ht="24.75" thickBot="1" x14ac:dyDescent="0.25">
      <c r="A141" s="298"/>
      <c r="B141" s="300"/>
      <c r="C141" s="300"/>
      <c r="D141" s="302"/>
      <c r="E141" s="304"/>
      <c r="F141" s="99" t="s">
        <v>132</v>
      </c>
      <c r="G141" s="99" t="s">
        <v>37</v>
      </c>
      <c r="H141" s="99" t="s">
        <v>132</v>
      </c>
      <c r="I141" s="99" t="s">
        <v>37</v>
      </c>
      <c r="J141" s="99" t="s">
        <v>24</v>
      </c>
      <c r="K141" s="308"/>
    </row>
    <row r="142" spans="1:11" ht="24" x14ac:dyDescent="0.2">
      <c r="A142" s="100"/>
      <c r="B142" s="328" t="s">
        <v>131</v>
      </c>
      <c r="C142" s="329"/>
      <c r="D142" s="101"/>
      <c r="E142" s="102"/>
      <c r="F142" s="103"/>
      <c r="G142" s="103">
        <f>G134</f>
        <v>16316.85</v>
      </c>
      <c r="H142" s="103"/>
      <c r="I142" s="103">
        <f>I134</f>
        <v>8177.8</v>
      </c>
      <c r="J142" s="103">
        <f>J134</f>
        <v>24494.65</v>
      </c>
      <c r="K142" s="104"/>
    </row>
    <row r="143" spans="1:11" ht="24" x14ac:dyDescent="0.2">
      <c r="A143" s="107"/>
      <c r="B143" s="187" t="s">
        <v>209</v>
      </c>
      <c r="C143" s="188"/>
      <c r="D143" s="108"/>
      <c r="E143" s="109"/>
      <c r="F143" s="110"/>
      <c r="G143" s="103"/>
      <c r="H143" s="103"/>
      <c r="I143" s="103"/>
      <c r="J143" s="103"/>
      <c r="K143" s="104"/>
    </row>
    <row r="144" spans="1:11" ht="24" x14ac:dyDescent="0.2">
      <c r="A144" s="107"/>
      <c r="B144" s="111" t="s">
        <v>137</v>
      </c>
      <c r="C144" s="188" t="s">
        <v>210</v>
      </c>
      <c r="D144" s="108">
        <v>20</v>
      </c>
      <c r="E144" s="109" t="s">
        <v>44</v>
      </c>
      <c r="F144" s="110">
        <v>280</v>
      </c>
      <c r="G144" s="103">
        <f t="shared" ref="G144" si="75">D144*F144</f>
        <v>5600</v>
      </c>
      <c r="H144" s="103">
        <v>75</v>
      </c>
      <c r="I144" s="103">
        <f t="shared" ref="I144" si="76">D144*H144</f>
        <v>1500</v>
      </c>
      <c r="J144" s="103">
        <f t="shared" ref="J144" si="77">G144+I144</f>
        <v>7100</v>
      </c>
      <c r="K144" s="184"/>
    </row>
    <row r="145" spans="1:11" ht="24" x14ac:dyDescent="0.2">
      <c r="A145" s="107"/>
      <c r="B145" s="111"/>
      <c r="C145" s="188" t="s">
        <v>211</v>
      </c>
      <c r="D145" s="108"/>
      <c r="E145" s="109"/>
      <c r="F145" s="110"/>
      <c r="G145" s="103"/>
      <c r="H145" s="103"/>
      <c r="I145" s="103"/>
      <c r="J145" s="103"/>
      <c r="K145" s="184"/>
    </row>
    <row r="146" spans="1:11" ht="24" x14ac:dyDescent="0.2">
      <c r="A146" s="107"/>
      <c r="B146" s="111" t="s">
        <v>137</v>
      </c>
      <c r="C146" s="188" t="s">
        <v>157</v>
      </c>
      <c r="D146" s="108">
        <v>20</v>
      </c>
      <c r="E146" s="109" t="s">
        <v>44</v>
      </c>
      <c r="F146" s="110">
        <v>45</v>
      </c>
      <c r="G146" s="103">
        <f t="shared" ref="G146:G147" si="78">D146*F146</f>
        <v>900</v>
      </c>
      <c r="H146" s="103">
        <v>30</v>
      </c>
      <c r="I146" s="103">
        <f t="shared" ref="I146:I147" si="79">D146*H146</f>
        <v>600</v>
      </c>
      <c r="J146" s="103">
        <f t="shared" ref="J146:J147" si="80">G146+I146</f>
        <v>1500</v>
      </c>
      <c r="K146" s="104"/>
    </row>
    <row r="147" spans="1:11" ht="24" x14ac:dyDescent="0.2">
      <c r="A147" s="107"/>
      <c r="B147" s="111" t="s">
        <v>137</v>
      </c>
      <c r="C147" s="188" t="s">
        <v>212</v>
      </c>
      <c r="D147" s="108">
        <v>9.8000000000000007</v>
      </c>
      <c r="E147" s="109" t="s">
        <v>44</v>
      </c>
      <c r="F147" s="110">
        <v>500</v>
      </c>
      <c r="G147" s="103">
        <f t="shared" si="78"/>
        <v>4900</v>
      </c>
      <c r="H147" s="103">
        <v>95</v>
      </c>
      <c r="I147" s="103">
        <f t="shared" si="79"/>
        <v>931.00000000000011</v>
      </c>
      <c r="J147" s="103">
        <f t="shared" si="80"/>
        <v>5831</v>
      </c>
      <c r="K147" s="104"/>
    </row>
    <row r="148" spans="1:11" ht="24" x14ac:dyDescent="0.2">
      <c r="A148" s="107"/>
      <c r="B148" s="111" t="s">
        <v>137</v>
      </c>
      <c r="C148" s="188" t="s">
        <v>213</v>
      </c>
      <c r="D148" s="108">
        <v>1</v>
      </c>
      <c r="E148" s="109" t="s">
        <v>45</v>
      </c>
      <c r="F148" s="110">
        <v>0</v>
      </c>
      <c r="G148" s="103">
        <f t="shared" ref="G148" si="81">D148*F148</f>
        <v>0</v>
      </c>
      <c r="H148" s="103">
        <v>80</v>
      </c>
      <c r="I148" s="103">
        <f t="shared" ref="I148" si="82">D148*H148</f>
        <v>80</v>
      </c>
      <c r="J148" s="103">
        <f t="shared" ref="J148" si="83">G148+I148</f>
        <v>80</v>
      </c>
      <c r="K148" s="184" t="s">
        <v>151</v>
      </c>
    </row>
    <row r="149" spans="1:11" ht="24" x14ac:dyDescent="0.2">
      <c r="A149" s="107"/>
      <c r="B149" s="111" t="s">
        <v>137</v>
      </c>
      <c r="C149" s="188" t="s">
        <v>214</v>
      </c>
      <c r="D149" s="108">
        <v>1</v>
      </c>
      <c r="E149" s="109" t="s">
        <v>45</v>
      </c>
      <c r="F149" s="110">
        <v>4036</v>
      </c>
      <c r="G149" s="103">
        <f t="shared" ref="G149" si="84">D149*F149</f>
        <v>4036</v>
      </c>
      <c r="H149" s="103">
        <v>405</v>
      </c>
      <c r="I149" s="103">
        <f t="shared" ref="I149" si="85">D149*H149</f>
        <v>405</v>
      </c>
      <c r="J149" s="103">
        <f t="shared" ref="J149" si="86">G149+I149</f>
        <v>4441</v>
      </c>
      <c r="K149" s="104"/>
    </row>
    <row r="150" spans="1:11" ht="24" x14ac:dyDescent="0.2">
      <c r="A150" s="107"/>
      <c r="B150" s="111" t="s">
        <v>137</v>
      </c>
      <c r="C150" s="188" t="s">
        <v>215</v>
      </c>
      <c r="D150" s="108">
        <v>1</v>
      </c>
      <c r="E150" s="109" t="s">
        <v>147</v>
      </c>
      <c r="F150" s="110">
        <v>1000</v>
      </c>
      <c r="G150" s="103">
        <f t="shared" ref="G150" si="87">D150*F150</f>
        <v>1000</v>
      </c>
      <c r="H150" s="103">
        <v>0</v>
      </c>
      <c r="I150" s="103">
        <f t="shared" ref="I150" si="88">D150*H150</f>
        <v>0</v>
      </c>
      <c r="J150" s="103">
        <f t="shared" ref="J150" si="89">G150+I150</f>
        <v>1000</v>
      </c>
      <c r="K150" s="184"/>
    </row>
    <row r="151" spans="1:11" ht="24" x14ac:dyDescent="0.2">
      <c r="A151" s="107"/>
      <c r="B151" s="111" t="s">
        <v>137</v>
      </c>
      <c r="C151" s="188" t="s">
        <v>216</v>
      </c>
      <c r="D151" s="108">
        <v>1</v>
      </c>
      <c r="E151" s="109" t="s">
        <v>147</v>
      </c>
      <c r="F151" s="110">
        <v>1000</v>
      </c>
      <c r="G151" s="103">
        <f t="shared" ref="G151" si="90">D151*F151</f>
        <v>1000</v>
      </c>
      <c r="H151" s="103">
        <v>300</v>
      </c>
      <c r="I151" s="103">
        <f t="shared" ref="I151" si="91">D151*H151</f>
        <v>300</v>
      </c>
      <c r="J151" s="103">
        <f t="shared" ref="J151" si="92">G151+I151</f>
        <v>1300</v>
      </c>
      <c r="K151" s="104"/>
    </row>
    <row r="152" spans="1:11" ht="24" x14ac:dyDescent="0.2">
      <c r="A152" s="107"/>
      <c r="B152" s="111"/>
      <c r="C152" s="188"/>
      <c r="D152" s="108"/>
      <c r="E152" s="109"/>
      <c r="F152" s="110"/>
      <c r="G152" s="103"/>
      <c r="H152" s="103"/>
      <c r="I152" s="103"/>
      <c r="J152" s="103"/>
      <c r="K152" s="184"/>
    </row>
    <row r="153" spans="1:11" ht="24" x14ac:dyDescent="0.2">
      <c r="A153" s="107"/>
      <c r="B153" s="187" t="s">
        <v>217</v>
      </c>
      <c r="C153" s="188"/>
      <c r="D153" s="108"/>
      <c r="E153" s="109"/>
      <c r="F153" s="110"/>
      <c r="G153" s="103"/>
      <c r="H153" s="103"/>
      <c r="I153" s="103"/>
      <c r="J153" s="103"/>
      <c r="K153" s="104"/>
    </row>
    <row r="154" spans="1:11" ht="24" x14ac:dyDescent="0.2">
      <c r="A154" s="107"/>
      <c r="B154" s="111" t="s">
        <v>137</v>
      </c>
      <c r="C154" s="188" t="s">
        <v>218</v>
      </c>
      <c r="D154" s="108">
        <v>1.19</v>
      </c>
      <c r="E154" s="109" t="s">
        <v>44</v>
      </c>
      <c r="F154" s="110">
        <v>500</v>
      </c>
      <c r="G154" s="103">
        <f t="shared" ref="G154:G155" si="93">D154*F154</f>
        <v>595</v>
      </c>
      <c r="H154" s="103">
        <v>0</v>
      </c>
      <c r="I154" s="103">
        <f t="shared" ref="I154:I155" si="94">D154*H154</f>
        <v>0</v>
      </c>
      <c r="J154" s="103">
        <f t="shared" ref="J154:J155" si="95">G154+I154</f>
        <v>595</v>
      </c>
      <c r="K154" s="104"/>
    </row>
    <row r="155" spans="1:11" ht="24" x14ac:dyDescent="0.2">
      <c r="A155" s="107"/>
      <c r="B155" s="111" t="s">
        <v>137</v>
      </c>
      <c r="C155" s="188" t="s">
        <v>221</v>
      </c>
      <c r="D155" s="108">
        <v>14.2</v>
      </c>
      <c r="E155" s="109" t="s">
        <v>44</v>
      </c>
      <c r="F155" s="110">
        <v>0</v>
      </c>
      <c r="G155" s="103">
        <f t="shared" si="93"/>
        <v>0</v>
      </c>
      <c r="H155" s="103">
        <v>30</v>
      </c>
      <c r="I155" s="103">
        <f t="shared" si="94"/>
        <v>426</v>
      </c>
      <c r="J155" s="103">
        <f t="shared" si="95"/>
        <v>426</v>
      </c>
      <c r="K155" s="184" t="s">
        <v>151</v>
      </c>
    </row>
    <row r="156" spans="1:11" ht="24" x14ac:dyDescent="0.2">
      <c r="A156" s="107"/>
      <c r="B156" s="111" t="s">
        <v>137</v>
      </c>
      <c r="C156" s="188" t="s">
        <v>219</v>
      </c>
      <c r="D156" s="108">
        <v>13.1</v>
      </c>
      <c r="E156" s="109" t="s">
        <v>44</v>
      </c>
      <c r="F156" s="110">
        <v>135</v>
      </c>
      <c r="G156" s="103">
        <f t="shared" ref="G156" si="96">D156*F156</f>
        <v>1768.5</v>
      </c>
      <c r="H156" s="103">
        <v>84</v>
      </c>
      <c r="I156" s="103">
        <f t="shared" ref="I156" si="97">D156*H156</f>
        <v>1100.3999999999999</v>
      </c>
      <c r="J156" s="103">
        <f t="shared" ref="J156" si="98">G156+I156</f>
        <v>2868.8999999999996</v>
      </c>
      <c r="K156" s="104"/>
    </row>
    <row r="157" spans="1:11" ht="24" x14ac:dyDescent="0.2">
      <c r="A157" s="107"/>
      <c r="B157" s="111" t="s">
        <v>137</v>
      </c>
      <c r="C157" s="188" t="s">
        <v>222</v>
      </c>
      <c r="D157" s="108">
        <v>7.5</v>
      </c>
      <c r="E157" s="109" t="s">
        <v>145</v>
      </c>
      <c r="F157" s="110">
        <v>116</v>
      </c>
      <c r="G157" s="103">
        <f t="shared" ref="G157" si="99">D157*F157</f>
        <v>870</v>
      </c>
      <c r="H157" s="103">
        <v>46</v>
      </c>
      <c r="I157" s="103">
        <f t="shared" ref="I157" si="100">D157*H157</f>
        <v>345</v>
      </c>
      <c r="J157" s="103">
        <f t="shared" ref="J157" si="101">G157+I157</f>
        <v>1215</v>
      </c>
      <c r="K157" s="104"/>
    </row>
    <row r="158" spans="1:11" ht="24.75" thickBot="1" x14ac:dyDescent="0.25">
      <c r="A158" s="107"/>
      <c r="B158" s="111" t="s">
        <v>137</v>
      </c>
      <c r="C158" s="188" t="s">
        <v>220</v>
      </c>
      <c r="D158" s="108">
        <v>26.2</v>
      </c>
      <c r="E158" s="109" t="s">
        <v>44</v>
      </c>
      <c r="F158" s="110">
        <v>65</v>
      </c>
      <c r="G158" s="103">
        <f t="shared" ref="G158" si="102">D158*F158</f>
        <v>1703</v>
      </c>
      <c r="H158" s="103">
        <v>87</v>
      </c>
      <c r="I158" s="103">
        <f t="shared" ref="I158" si="103">D158*H158</f>
        <v>2279.4</v>
      </c>
      <c r="J158" s="103">
        <f t="shared" ref="J158" si="104">G158+I158</f>
        <v>3982.4</v>
      </c>
      <c r="K158" s="104"/>
    </row>
    <row r="159" spans="1:11" ht="24.75" thickBot="1" x14ac:dyDescent="0.25">
      <c r="A159" s="113"/>
      <c r="B159" s="311" t="s">
        <v>135</v>
      </c>
      <c r="C159" s="312"/>
      <c r="D159" s="114"/>
      <c r="E159" s="115"/>
      <c r="F159" s="116"/>
      <c r="G159" s="117">
        <f>SUM(G142:G158)</f>
        <v>38689.35</v>
      </c>
      <c r="H159" s="116"/>
      <c r="I159" s="117">
        <f>SUM(I142:I158)</f>
        <v>16144.599999999999</v>
      </c>
      <c r="J159" s="117">
        <f>SUM(G159:I159)</f>
        <v>54833.95</v>
      </c>
      <c r="K159" s="118"/>
    </row>
    <row r="160" spans="1:11" ht="26.25" x14ac:dyDescent="0.2">
      <c r="A160" s="253" t="str">
        <f>A1</f>
        <v xml:space="preserve">                                  แบบแสดงรายการ ปริมาณงานและราคากลางค่าก่อสร้าง</v>
      </c>
      <c r="B160" s="253"/>
      <c r="C160" s="253"/>
      <c r="D160" s="253"/>
      <c r="E160" s="253"/>
      <c r="F160" s="253"/>
      <c r="G160" s="253"/>
      <c r="H160" s="253"/>
      <c r="I160" s="253"/>
      <c r="J160" s="288" t="s">
        <v>275</v>
      </c>
      <c r="K160" s="288"/>
    </row>
    <row r="161" spans="1:11" ht="24" thickBot="1" x14ac:dyDescent="0.25">
      <c r="A161" s="289" t="str">
        <f>A2</f>
        <v>ส่วนราชการ สำนักช่าง องค์การบริหารส่วนจังหวัดตาก</v>
      </c>
      <c r="B161" s="289"/>
      <c r="C161" s="289"/>
      <c r="D161" s="289"/>
      <c r="E161" s="289"/>
      <c r="F161" s="289"/>
      <c r="G161" s="289"/>
      <c r="H161" s="289"/>
      <c r="I161" s="289"/>
      <c r="J161" s="289"/>
      <c r="K161" s="289"/>
    </row>
    <row r="162" spans="1:11" ht="24.75" thickTop="1" x14ac:dyDescent="0.2">
      <c r="A162" s="290" t="s">
        <v>5</v>
      </c>
      <c r="B162" s="290"/>
      <c r="C162" s="212" t="str">
        <f>C3</f>
        <v>ปรับปรุงซ่อมแซมบ้านพักข้าราชการ สำนักงานคลังจังหวัดตาก</v>
      </c>
      <c r="D162" s="212"/>
      <c r="E162" s="212"/>
      <c r="F162" s="290" t="s">
        <v>0</v>
      </c>
      <c r="G162" s="290"/>
      <c r="H162" s="291" t="str">
        <f>H3</f>
        <v>สำนักงานคลังจังหวัดตาก</v>
      </c>
      <c r="I162" s="291"/>
      <c r="J162" s="291"/>
      <c r="K162" s="291"/>
    </row>
    <row r="163" spans="1:11" ht="24" x14ac:dyDescent="0.2">
      <c r="A163" s="330" t="s">
        <v>6</v>
      </c>
      <c r="B163" s="330"/>
      <c r="C163" s="293" t="str">
        <f>C4</f>
        <v>บ้านพักข้าราชการสำนักงานคลังจังหวัดตาก ต.ระแหง อ.เมืองตาก จ.ตาก</v>
      </c>
      <c r="D163" s="293"/>
      <c r="E163" s="293"/>
      <c r="F163" s="294" t="s">
        <v>31</v>
      </c>
      <c r="G163" s="294"/>
      <c r="H163" s="293" t="str">
        <f>H4</f>
        <v>วันที่ 22 เดือน ตุลาคม พ.ศ. 2568</v>
      </c>
      <c r="I163" s="293"/>
      <c r="J163" s="293"/>
      <c r="K163" s="293"/>
    </row>
    <row r="164" spans="1:11" ht="24.75" thickBot="1" x14ac:dyDescent="0.25">
      <c r="A164" s="294" t="s">
        <v>8</v>
      </c>
      <c r="B164" s="294"/>
      <c r="C164" s="295" t="str">
        <f>C5</f>
        <v>004 - 2567</v>
      </c>
      <c r="D164" s="293"/>
      <c r="E164" s="293"/>
      <c r="F164" s="296" t="s">
        <v>32</v>
      </c>
      <c r="G164" s="296"/>
      <c r="H164" s="293" t="str">
        <f>H5</f>
        <v>คณะกรรมการกำหนดราคากลาง</v>
      </c>
      <c r="I164" s="293"/>
      <c r="J164" s="293"/>
      <c r="K164" s="293"/>
    </row>
    <row r="165" spans="1:11" x14ac:dyDescent="0.2">
      <c r="A165" s="297" t="s">
        <v>10</v>
      </c>
      <c r="B165" s="299" t="s">
        <v>11</v>
      </c>
      <c r="C165" s="299"/>
      <c r="D165" s="301" t="s">
        <v>3</v>
      </c>
      <c r="E165" s="303" t="s">
        <v>2</v>
      </c>
      <c r="F165" s="305" t="s">
        <v>42</v>
      </c>
      <c r="G165" s="306"/>
      <c r="H165" s="305" t="s">
        <v>36</v>
      </c>
      <c r="I165" s="306"/>
      <c r="J165" s="211" t="s">
        <v>38</v>
      </c>
      <c r="K165" s="307" t="s">
        <v>4</v>
      </c>
    </row>
    <row r="166" spans="1:11" ht="24.75" thickBot="1" x14ac:dyDescent="0.25">
      <c r="A166" s="298"/>
      <c r="B166" s="300"/>
      <c r="C166" s="300"/>
      <c r="D166" s="302"/>
      <c r="E166" s="304"/>
      <c r="F166" s="99" t="s">
        <v>132</v>
      </c>
      <c r="G166" s="99" t="s">
        <v>37</v>
      </c>
      <c r="H166" s="99" t="s">
        <v>132</v>
      </c>
      <c r="I166" s="99" t="s">
        <v>37</v>
      </c>
      <c r="J166" s="99" t="s">
        <v>24</v>
      </c>
      <c r="K166" s="308"/>
    </row>
    <row r="167" spans="1:11" ht="24" x14ac:dyDescent="0.2">
      <c r="A167" s="100"/>
      <c r="B167" s="328" t="s">
        <v>131</v>
      </c>
      <c r="C167" s="329"/>
      <c r="D167" s="101"/>
      <c r="E167" s="102"/>
      <c r="F167" s="103"/>
      <c r="G167" s="103">
        <f>G159</f>
        <v>38689.35</v>
      </c>
      <c r="H167" s="103"/>
      <c r="I167" s="103">
        <f>I159</f>
        <v>16144.599999999999</v>
      </c>
      <c r="J167" s="103">
        <f>J159</f>
        <v>54833.95</v>
      </c>
      <c r="K167" s="104"/>
    </row>
    <row r="168" spans="1:11" ht="24" x14ac:dyDescent="0.2">
      <c r="A168" s="107"/>
      <c r="B168" s="111" t="s">
        <v>137</v>
      </c>
      <c r="C168" s="188" t="s">
        <v>223</v>
      </c>
      <c r="D168" s="108">
        <v>1.08</v>
      </c>
      <c r="E168" s="109" t="s">
        <v>44</v>
      </c>
      <c r="F168" s="110">
        <v>2100</v>
      </c>
      <c r="G168" s="103">
        <f t="shared" ref="G168" si="105">D168*F168</f>
        <v>2268</v>
      </c>
      <c r="H168" s="103">
        <v>0</v>
      </c>
      <c r="I168" s="103">
        <f t="shared" ref="I168" si="106">D168*H168</f>
        <v>0</v>
      </c>
      <c r="J168" s="103">
        <f t="shared" ref="J168" si="107">G168+I168</f>
        <v>2268</v>
      </c>
      <c r="K168" s="104"/>
    </row>
    <row r="169" spans="1:11" ht="24" x14ac:dyDescent="0.2">
      <c r="A169" s="107"/>
      <c r="B169" s="111"/>
      <c r="C169" s="188" t="s">
        <v>224</v>
      </c>
      <c r="D169" s="108"/>
      <c r="E169" s="109"/>
      <c r="F169" s="110"/>
      <c r="G169" s="103"/>
      <c r="H169" s="103"/>
      <c r="I169" s="103"/>
      <c r="J169" s="103"/>
      <c r="K169" s="104"/>
    </row>
    <row r="170" spans="1:11" ht="24" x14ac:dyDescent="0.2">
      <c r="A170" s="107"/>
      <c r="B170" s="111" t="s">
        <v>137</v>
      </c>
      <c r="C170" s="188" t="s">
        <v>225</v>
      </c>
      <c r="D170" s="108">
        <v>1</v>
      </c>
      <c r="E170" s="109" t="s">
        <v>45</v>
      </c>
      <c r="F170" s="110">
        <v>0</v>
      </c>
      <c r="G170" s="103">
        <f t="shared" ref="G170" si="108">D170*F170</f>
        <v>0</v>
      </c>
      <c r="H170" s="103">
        <v>100</v>
      </c>
      <c r="I170" s="103">
        <f t="shared" ref="I170" si="109">D170*H170</f>
        <v>100</v>
      </c>
      <c r="J170" s="103">
        <f t="shared" ref="J170" si="110">G170+I170</f>
        <v>100</v>
      </c>
      <c r="K170" s="184" t="s">
        <v>152</v>
      </c>
    </row>
    <row r="171" spans="1:11" ht="24" x14ac:dyDescent="0.2">
      <c r="A171" s="107"/>
      <c r="B171" s="111" t="s">
        <v>137</v>
      </c>
      <c r="C171" s="188" t="s">
        <v>226</v>
      </c>
      <c r="D171" s="108">
        <v>27</v>
      </c>
      <c r="E171" s="109" t="s">
        <v>44</v>
      </c>
      <c r="F171" s="110">
        <v>0</v>
      </c>
      <c r="G171" s="103">
        <f t="shared" ref="G171" si="111">D171*F171</f>
        <v>0</v>
      </c>
      <c r="H171" s="103">
        <v>30</v>
      </c>
      <c r="I171" s="103">
        <f t="shared" ref="I171" si="112">D171*H171</f>
        <v>810</v>
      </c>
      <c r="J171" s="103">
        <f t="shared" ref="J171" si="113">G171+I171</f>
        <v>810</v>
      </c>
      <c r="K171" s="184" t="s">
        <v>151</v>
      </c>
    </row>
    <row r="172" spans="1:11" ht="24" x14ac:dyDescent="0.2">
      <c r="A172" s="107"/>
      <c r="B172" s="111" t="s">
        <v>137</v>
      </c>
      <c r="C172" s="188" t="s">
        <v>227</v>
      </c>
      <c r="D172" s="108">
        <v>27</v>
      </c>
      <c r="E172" s="109" t="s">
        <v>44</v>
      </c>
      <c r="F172" s="110">
        <v>170</v>
      </c>
      <c r="G172" s="103">
        <f t="shared" ref="G172:G174" si="114">D172*F172</f>
        <v>4590</v>
      </c>
      <c r="H172" s="103">
        <v>69</v>
      </c>
      <c r="I172" s="103">
        <f t="shared" ref="I172:I174" si="115">D172*H172</f>
        <v>1863</v>
      </c>
      <c r="J172" s="103">
        <f t="shared" ref="J172:J174" si="116">G172+I172</f>
        <v>6453</v>
      </c>
      <c r="K172" s="104"/>
    </row>
    <row r="173" spans="1:11" ht="24" x14ac:dyDescent="0.2">
      <c r="A173" s="107"/>
      <c r="B173" s="111" t="s">
        <v>137</v>
      </c>
      <c r="C173" s="188" t="s">
        <v>228</v>
      </c>
      <c r="D173" s="108">
        <v>80.2</v>
      </c>
      <c r="E173" s="109" t="s">
        <v>44</v>
      </c>
      <c r="F173" s="110">
        <v>74</v>
      </c>
      <c r="G173" s="103">
        <f t="shared" si="114"/>
        <v>5934.8</v>
      </c>
      <c r="H173" s="103">
        <v>30</v>
      </c>
      <c r="I173" s="103">
        <f t="shared" si="115"/>
        <v>2406</v>
      </c>
      <c r="J173" s="103">
        <f t="shared" si="116"/>
        <v>8340.7999999999993</v>
      </c>
      <c r="K173" s="184"/>
    </row>
    <row r="174" spans="1:11" ht="24" x14ac:dyDescent="0.2">
      <c r="A174" s="107"/>
      <c r="B174" s="111" t="s">
        <v>137</v>
      </c>
      <c r="C174" s="188" t="s">
        <v>229</v>
      </c>
      <c r="D174" s="108">
        <v>1.21</v>
      </c>
      <c r="E174" s="109" t="s">
        <v>44</v>
      </c>
      <c r="F174" s="110">
        <v>2100</v>
      </c>
      <c r="G174" s="103">
        <f t="shared" si="114"/>
        <v>2541</v>
      </c>
      <c r="H174" s="103">
        <v>0</v>
      </c>
      <c r="I174" s="103">
        <f t="shared" si="115"/>
        <v>0</v>
      </c>
      <c r="J174" s="103">
        <f t="shared" si="116"/>
        <v>2541</v>
      </c>
      <c r="K174" s="104"/>
    </row>
    <row r="175" spans="1:11" ht="24" x14ac:dyDescent="0.2">
      <c r="A175" s="107"/>
      <c r="B175" s="111"/>
      <c r="C175" s="188" t="s">
        <v>230</v>
      </c>
      <c r="D175" s="108"/>
      <c r="E175" s="109"/>
      <c r="F175" s="110"/>
      <c r="G175" s="103"/>
      <c r="H175" s="103"/>
      <c r="I175" s="103"/>
      <c r="J175" s="103"/>
      <c r="K175" s="104"/>
    </row>
    <row r="176" spans="1:11" ht="24" x14ac:dyDescent="0.2">
      <c r="A176" s="107"/>
      <c r="B176" s="111" t="s">
        <v>137</v>
      </c>
      <c r="C176" s="188" t="s">
        <v>231</v>
      </c>
      <c r="D176" s="108">
        <v>10.8</v>
      </c>
      <c r="E176" s="109" t="s">
        <v>145</v>
      </c>
      <c r="F176" s="110">
        <v>120</v>
      </c>
      <c r="G176" s="103">
        <f t="shared" ref="G176" si="117">D176*F176</f>
        <v>1296</v>
      </c>
      <c r="H176" s="103">
        <v>50</v>
      </c>
      <c r="I176" s="103">
        <f t="shared" ref="I176" si="118">D176*H176</f>
        <v>540</v>
      </c>
      <c r="J176" s="103">
        <f t="shared" ref="J176" si="119">G176+I176</f>
        <v>1836</v>
      </c>
      <c r="K176" s="104"/>
    </row>
    <row r="177" spans="1:11" ht="24" x14ac:dyDescent="0.2">
      <c r="A177" s="107"/>
      <c r="B177" s="111"/>
      <c r="C177" s="188"/>
      <c r="D177" s="108"/>
      <c r="E177" s="109"/>
      <c r="F177" s="110"/>
      <c r="G177" s="103"/>
      <c r="H177" s="103"/>
      <c r="I177" s="103"/>
      <c r="J177" s="103"/>
      <c r="K177" s="104"/>
    </row>
    <row r="178" spans="1:11" ht="24" x14ac:dyDescent="0.2">
      <c r="A178" s="107"/>
      <c r="B178" s="111"/>
      <c r="C178" s="188"/>
      <c r="D178" s="108"/>
      <c r="E178" s="109"/>
      <c r="F178" s="110"/>
      <c r="G178" s="103"/>
      <c r="H178" s="103"/>
      <c r="I178" s="103"/>
      <c r="J178" s="103"/>
      <c r="K178" s="104"/>
    </row>
    <row r="179" spans="1:11" ht="24" x14ac:dyDescent="0.2">
      <c r="A179" s="107"/>
      <c r="B179" s="111"/>
      <c r="C179" s="188"/>
      <c r="D179" s="108"/>
      <c r="E179" s="109"/>
      <c r="F179" s="110"/>
      <c r="G179" s="103"/>
      <c r="H179" s="103"/>
      <c r="I179" s="103"/>
      <c r="J179" s="103"/>
      <c r="K179" s="104"/>
    </row>
    <row r="180" spans="1:11" ht="24" x14ac:dyDescent="0.2">
      <c r="A180" s="107"/>
      <c r="B180" s="111"/>
      <c r="C180" s="188"/>
      <c r="D180" s="108"/>
      <c r="E180" s="109"/>
      <c r="F180" s="110"/>
      <c r="G180" s="103"/>
      <c r="H180" s="103"/>
      <c r="I180" s="103"/>
      <c r="J180" s="103"/>
      <c r="K180" s="104"/>
    </row>
    <row r="181" spans="1:11" ht="24" x14ac:dyDescent="0.2">
      <c r="A181" s="107"/>
      <c r="B181" s="111"/>
      <c r="C181" s="188"/>
      <c r="D181" s="108"/>
      <c r="E181" s="109"/>
      <c r="F181" s="110"/>
      <c r="G181" s="103"/>
      <c r="H181" s="103"/>
      <c r="I181" s="103"/>
      <c r="J181" s="103"/>
      <c r="K181" s="104"/>
    </row>
    <row r="182" spans="1:11" ht="24" x14ac:dyDescent="0.2">
      <c r="A182" s="107"/>
      <c r="B182" s="111"/>
      <c r="C182" s="188"/>
      <c r="D182" s="108"/>
      <c r="E182" s="109"/>
      <c r="F182" s="110"/>
      <c r="G182" s="103"/>
      <c r="H182" s="103"/>
      <c r="I182" s="103"/>
      <c r="J182" s="103"/>
      <c r="K182" s="104"/>
    </row>
    <row r="183" spans="1:11" ht="24.75" thickBot="1" x14ac:dyDescent="0.25">
      <c r="A183" s="107"/>
      <c r="B183" s="111"/>
      <c r="C183" s="188"/>
      <c r="D183" s="108"/>
      <c r="E183" s="109"/>
      <c r="F183" s="110"/>
      <c r="G183" s="103"/>
      <c r="H183" s="103"/>
      <c r="I183" s="103"/>
      <c r="J183" s="103"/>
      <c r="K183" s="104"/>
    </row>
    <row r="184" spans="1:11" ht="24.75" thickBot="1" x14ac:dyDescent="0.25">
      <c r="A184" s="113"/>
      <c r="B184" s="311" t="s">
        <v>135</v>
      </c>
      <c r="C184" s="312"/>
      <c r="D184" s="114"/>
      <c r="E184" s="115"/>
      <c r="F184" s="116"/>
      <c r="G184" s="117">
        <f>SUM(G167:G183)</f>
        <v>55319.15</v>
      </c>
      <c r="H184" s="116"/>
      <c r="I184" s="117">
        <f>SUM(I167:I183)</f>
        <v>21863.599999999999</v>
      </c>
      <c r="J184" s="117">
        <f>SUM(G184:I184)</f>
        <v>77182.75</v>
      </c>
      <c r="K184" s="118"/>
    </row>
    <row r="185" spans="1:11" ht="26.25" x14ac:dyDescent="0.2">
      <c r="A185" s="253" t="str">
        <f>A1</f>
        <v xml:space="preserve">                                  แบบแสดงรายการ ปริมาณงานและราคากลางค่าก่อสร้าง</v>
      </c>
      <c r="B185" s="253"/>
      <c r="C185" s="253"/>
      <c r="D185" s="253"/>
      <c r="E185" s="253"/>
      <c r="F185" s="253"/>
      <c r="G185" s="253"/>
      <c r="H185" s="253"/>
      <c r="I185" s="253"/>
      <c r="J185" s="288" t="s">
        <v>276</v>
      </c>
      <c r="K185" s="288"/>
    </row>
    <row r="186" spans="1:11" ht="24" thickBot="1" x14ac:dyDescent="0.25">
      <c r="A186" s="289" t="str">
        <f>A2</f>
        <v>ส่วนราชการ สำนักช่าง องค์การบริหารส่วนจังหวัดตาก</v>
      </c>
      <c r="B186" s="289"/>
      <c r="C186" s="289"/>
      <c r="D186" s="289"/>
      <c r="E186" s="289"/>
      <c r="F186" s="289"/>
      <c r="G186" s="289"/>
      <c r="H186" s="289"/>
      <c r="I186" s="289"/>
      <c r="J186" s="289"/>
      <c r="K186" s="289"/>
    </row>
    <row r="187" spans="1:11" ht="24.75" thickTop="1" x14ac:dyDescent="0.2">
      <c r="A187" s="290" t="s">
        <v>5</v>
      </c>
      <c r="B187" s="290"/>
      <c r="C187" s="212" t="str">
        <f>C3</f>
        <v>ปรับปรุงซ่อมแซมบ้านพักข้าราชการ สำนักงานคลังจังหวัดตาก</v>
      </c>
      <c r="D187" s="212"/>
      <c r="E187" s="212"/>
      <c r="F187" s="290" t="s">
        <v>0</v>
      </c>
      <c r="G187" s="290"/>
      <c r="H187" s="291" t="str">
        <f>H3</f>
        <v>สำนักงานคลังจังหวัดตาก</v>
      </c>
      <c r="I187" s="291"/>
      <c r="J187" s="291"/>
      <c r="K187" s="291"/>
    </row>
    <row r="188" spans="1:11" ht="24" x14ac:dyDescent="0.2">
      <c r="A188" s="330" t="s">
        <v>6</v>
      </c>
      <c r="B188" s="330"/>
      <c r="C188" s="293" t="str">
        <f>C4</f>
        <v>บ้านพักข้าราชการสำนักงานคลังจังหวัดตาก ต.ระแหง อ.เมืองตาก จ.ตาก</v>
      </c>
      <c r="D188" s="293"/>
      <c r="E188" s="293"/>
      <c r="F188" s="294" t="s">
        <v>31</v>
      </c>
      <c r="G188" s="294"/>
      <c r="H188" s="293" t="str">
        <f>H4</f>
        <v>วันที่ 22 เดือน ตุลาคม พ.ศ. 2568</v>
      </c>
      <c r="I188" s="293"/>
      <c r="J188" s="293"/>
      <c r="K188" s="293"/>
    </row>
    <row r="189" spans="1:11" ht="24.75" thickBot="1" x14ac:dyDescent="0.25">
      <c r="A189" s="294" t="s">
        <v>8</v>
      </c>
      <c r="B189" s="294"/>
      <c r="C189" s="295" t="str">
        <f>C5</f>
        <v>004 - 2567</v>
      </c>
      <c r="D189" s="293"/>
      <c r="E189" s="293"/>
      <c r="F189" s="296" t="s">
        <v>32</v>
      </c>
      <c r="G189" s="296"/>
      <c r="H189" s="293" t="str">
        <f>H5</f>
        <v>คณะกรรมการกำหนดราคากลาง</v>
      </c>
      <c r="I189" s="293"/>
      <c r="J189" s="293"/>
      <c r="K189" s="293"/>
    </row>
    <row r="190" spans="1:11" x14ac:dyDescent="0.2">
      <c r="A190" s="297" t="s">
        <v>10</v>
      </c>
      <c r="B190" s="299" t="s">
        <v>11</v>
      </c>
      <c r="C190" s="299"/>
      <c r="D190" s="301" t="s">
        <v>3</v>
      </c>
      <c r="E190" s="303" t="s">
        <v>2</v>
      </c>
      <c r="F190" s="305" t="s">
        <v>42</v>
      </c>
      <c r="G190" s="306"/>
      <c r="H190" s="305" t="s">
        <v>36</v>
      </c>
      <c r="I190" s="306"/>
      <c r="J190" s="211" t="s">
        <v>38</v>
      </c>
      <c r="K190" s="307" t="s">
        <v>4</v>
      </c>
    </row>
    <row r="191" spans="1:11" ht="24.75" thickBot="1" x14ac:dyDescent="0.25">
      <c r="A191" s="298"/>
      <c r="B191" s="300"/>
      <c r="C191" s="300"/>
      <c r="D191" s="302"/>
      <c r="E191" s="304"/>
      <c r="F191" s="99" t="s">
        <v>132</v>
      </c>
      <c r="G191" s="99" t="s">
        <v>37</v>
      </c>
      <c r="H191" s="99" t="s">
        <v>132</v>
      </c>
      <c r="I191" s="99" t="s">
        <v>37</v>
      </c>
      <c r="J191" s="99" t="s">
        <v>24</v>
      </c>
      <c r="K191" s="308"/>
    </row>
    <row r="192" spans="1:11" ht="24" x14ac:dyDescent="0.2">
      <c r="A192" s="100">
        <v>6</v>
      </c>
      <c r="B192" s="213" t="s">
        <v>232</v>
      </c>
      <c r="C192" s="214"/>
      <c r="D192" s="101"/>
      <c r="E192" s="102"/>
      <c r="F192" s="103"/>
      <c r="G192" s="103"/>
      <c r="H192" s="103"/>
      <c r="I192" s="103"/>
      <c r="J192" s="103"/>
      <c r="K192" s="104"/>
    </row>
    <row r="193" spans="1:11" ht="24" x14ac:dyDescent="0.2">
      <c r="A193" s="107"/>
      <c r="B193" s="187" t="s">
        <v>233</v>
      </c>
      <c r="C193" s="188"/>
      <c r="D193" s="108"/>
      <c r="E193" s="109"/>
      <c r="F193" s="110"/>
      <c r="G193" s="103"/>
      <c r="H193" s="103"/>
      <c r="I193" s="103"/>
      <c r="J193" s="103"/>
      <c r="K193" s="104"/>
    </row>
    <row r="194" spans="1:11" ht="24" x14ac:dyDescent="0.2">
      <c r="A194" s="107"/>
      <c r="B194" s="111" t="s">
        <v>137</v>
      </c>
      <c r="C194" s="188" t="s">
        <v>234</v>
      </c>
      <c r="D194" s="108">
        <v>112</v>
      </c>
      <c r="E194" s="109" t="s">
        <v>44</v>
      </c>
      <c r="F194" s="110">
        <v>0</v>
      </c>
      <c r="G194" s="103">
        <f t="shared" ref="G194:G196" si="120">D194*F194</f>
        <v>0</v>
      </c>
      <c r="H194" s="103">
        <v>25</v>
      </c>
      <c r="I194" s="103">
        <f t="shared" ref="I194:I196" si="121">D194*H194</f>
        <v>2800</v>
      </c>
      <c r="J194" s="103">
        <f t="shared" ref="J194:J196" si="122">G194+I194</f>
        <v>2800</v>
      </c>
      <c r="K194" s="184" t="s">
        <v>151</v>
      </c>
    </row>
    <row r="195" spans="1:11" ht="24" x14ac:dyDescent="0.2">
      <c r="A195" s="107"/>
      <c r="B195" s="111" t="s">
        <v>137</v>
      </c>
      <c r="C195" s="188" t="s">
        <v>235</v>
      </c>
      <c r="D195" s="108">
        <v>112</v>
      </c>
      <c r="E195" s="109" t="s">
        <v>44</v>
      </c>
      <c r="F195" s="110">
        <v>244</v>
      </c>
      <c r="G195" s="103">
        <f t="shared" si="120"/>
        <v>27328</v>
      </c>
      <c r="H195" s="103">
        <v>70</v>
      </c>
      <c r="I195" s="103">
        <f t="shared" si="121"/>
        <v>7840</v>
      </c>
      <c r="J195" s="103">
        <f t="shared" si="122"/>
        <v>35168</v>
      </c>
      <c r="K195" s="184"/>
    </row>
    <row r="196" spans="1:11" ht="24" x14ac:dyDescent="0.2">
      <c r="A196" s="107"/>
      <c r="B196" s="111" t="s">
        <v>137</v>
      </c>
      <c r="C196" s="188" t="s">
        <v>237</v>
      </c>
      <c r="D196" s="108">
        <v>112</v>
      </c>
      <c r="E196" s="109" t="s">
        <v>44</v>
      </c>
      <c r="F196" s="110">
        <v>20</v>
      </c>
      <c r="G196" s="103">
        <f t="shared" si="120"/>
        <v>2240</v>
      </c>
      <c r="H196" s="103">
        <v>5</v>
      </c>
      <c r="I196" s="103">
        <f t="shared" si="121"/>
        <v>560</v>
      </c>
      <c r="J196" s="103">
        <f t="shared" si="122"/>
        <v>2800</v>
      </c>
      <c r="K196" s="104"/>
    </row>
    <row r="197" spans="1:11" ht="24" x14ac:dyDescent="0.2">
      <c r="A197" s="107"/>
      <c r="B197" s="111" t="s">
        <v>137</v>
      </c>
      <c r="C197" s="188" t="s">
        <v>236</v>
      </c>
      <c r="D197" s="108">
        <v>20.2</v>
      </c>
      <c r="E197" s="109" t="s">
        <v>145</v>
      </c>
      <c r="F197" s="110">
        <v>120</v>
      </c>
      <c r="G197" s="103">
        <f t="shared" ref="G197:G199" si="123">D197*F197</f>
        <v>2424</v>
      </c>
      <c r="H197" s="103">
        <v>50</v>
      </c>
      <c r="I197" s="103">
        <f t="shared" ref="I197:I199" si="124">D197*H197</f>
        <v>1010</v>
      </c>
      <c r="J197" s="103">
        <f t="shared" ref="J197:J199" si="125">G197+I197</f>
        <v>3434</v>
      </c>
      <c r="K197" s="104"/>
    </row>
    <row r="198" spans="1:11" ht="24" x14ac:dyDescent="0.2">
      <c r="A198" s="107"/>
      <c r="B198" s="111" t="s">
        <v>137</v>
      </c>
      <c r="C198" s="188" t="s">
        <v>179</v>
      </c>
      <c r="D198" s="108">
        <v>376</v>
      </c>
      <c r="E198" s="109" t="s">
        <v>148</v>
      </c>
      <c r="F198" s="110">
        <v>2.5</v>
      </c>
      <c r="G198" s="103">
        <f t="shared" si="123"/>
        <v>940</v>
      </c>
      <c r="H198" s="103">
        <v>0</v>
      </c>
      <c r="I198" s="103">
        <f t="shared" si="124"/>
        <v>0</v>
      </c>
      <c r="J198" s="103">
        <f t="shared" si="125"/>
        <v>940</v>
      </c>
      <c r="K198" s="184"/>
    </row>
    <row r="199" spans="1:11" ht="24" x14ac:dyDescent="0.2">
      <c r="A199" s="107"/>
      <c r="B199" s="111" t="s">
        <v>137</v>
      </c>
      <c r="C199" s="188" t="s">
        <v>238</v>
      </c>
      <c r="D199" s="108">
        <v>5</v>
      </c>
      <c r="E199" s="109" t="s">
        <v>44</v>
      </c>
      <c r="F199" s="110">
        <v>320</v>
      </c>
      <c r="G199" s="103">
        <f t="shared" si="123"/>
        <v>1600</v>
      </c>
      <c r="H199" s="103">
        <v>95</v>
      </c>
      <c r="I199" s="103">
        <f t="shared" si="124"/>
        <v>475</v>
      </c>
      <c r="J199" s="103">
        <f t="shared" si="125"/>
        <v>2075</v>
      </c>
      <c r="K199" s="104"/>
    </row>
    <row r="200" spans="1:11" ht="24" x14ac:dyDescent="0.2">
      <c r="A200" s="107"/>
      <c r="B200" s="111"/>
      <c r="C200" s="188" t="s">
        <v>239</v>
      </c>
      <c r="D200" s="108"/>
      <c r="E200" s="109"/>
      <c r="F200" s="110"/>
      <c r="G200" s="103"/>
      <c r="H200" s="103"/>
      <c r="I200" s="103"/>
      <c r="J200" s="103"/>
      <c r="K200" s="184"/>
    </row>
    <row r="201" spans="1:11" ht="24" x14ac:dyDescent="0.2">
      <c r="A201" s="107"/>
      <c r="B201" s="111" t="s">
        <v>137</v>
      </c>
      <c r="C201" s="188" t="s">
        <v>260</v>
      </c>
      <c r="D201" s="108">
        <v>133</v>
      </c>
      <c r="E201" s="109" t="s">
        <v>44</v>
      </c>
      <c r="F201" s="110">
        <v>51</v>
      </c>
      <c r="G201" s="103">
        <f t="shared" ref="G201" si="126">D201*F201</f>
        <v>6783</v>
      </c>
      <c r="H201" s="103">
        <v>38</v>
      </c>
      <c r="I201" s="103">
        <f t="shared" ref="I201" si="127">D201*H201</f>
        <v>5054</v>
      </c>
      <c r="J201" s="103">
        <f t="shared" ref="J201" si="128">G201+I201</f>
        <v>11837</v>
      </c>
      <c r="K201" s="104"/>
    </row>
    <row r="202" spans="1:11" x14ac:dyDescent="0.2">
      <c r="A202" s="107"/>
      <c r="B202" s="187"/>
      <c r="C202" s="188"/>
      <c r="D202" s="108"/>
      <c r="E202" s="109"/>
      <c r="F202" s="110"/>
      <c r="G202" s="103"/>
      <c r="H202" s="103"/>
      <c r="I202" s="103"/>
      <c r="J202" s="103"/>
      <c r="K202" s="184"/>
    </row>
    <row r="203" spans="1:11" x14ac:dyDescent="0.2">
      <c r="A203" s="107"/>
      <c r="B203" s="187" t="s">
        <v>258</v>
      </c>
      <c r="C203" s="188"/>
      <c r="D203" s="108"/>
      <c r="E203" s="109"/>
      <c r="F203" s="110"/>
      <c r="G203" s="103"/>
      <c r="H203" s="103"/>
      <c r="I203" s="103"/>
      <c r="J203" s="103"/>
      <c r="K203" s="184"/>
    </row>
    <row r="204" spans="1:11" ht="24" x14ac:dyDescent="0.2">
      <c r="A204" s="107"/>
      <c r="B204" s="111" t="s">
        <v>137</v>
      </c>
      <c r="C204" s="188" t="s">
        <v>171</v>
      </c>
      <c r="D204" s="108">
        <v>395</v>
      </c>
      <c r="E204" s="109" t="s">
        <v>44</v>
      </c>
      <c r="F204" s="110">
        <v>74</v>
      </c>
      <c r="G204" s="103">
        <f t="shared" ref="G204:G205" si="129">D204*F204</f>
        <v>29230</v>
      </c>
      <c r="H204" s="103">
        <v>34</v>
      </c>
      <c r="I204" s="103">
        <f t="shared" ref="I204:I205" si="130">D204*H204</f>
        <v>13430</v>
      </c>
      <c r="J204" s="103">
        <f t="shared" ref="J204:J205" si="131">G204+I204</f>
        <v>42660</v>
      </c>
      <c r="K204" s="104"/>
    </row>
    <row r="205" spans="1:11" ht="24" x14ac:dyDescent="0.2">
      <c r="A205" s="107"/>
      <c r="B205" s="111" t="s">
        <v>137</v>
      </c>
      <c r="C205" s="188" t="s">
        <v>259</v>
      </c>
      <c r="D205" s="108">
        <v>44</v>
      </c>
      <c r="E205" s="109" t="s">
        <v>44</v>
      </c>
      <c r="F205" s="110">
        <v>51</v>
      </c>
      <c r="G205" s="103">
        <f t="shared" si="129"/>
        <v>2244</v>
      </c>
      <c r="H205" s="103">
        <v>38</v>
      </c>
      <c r="I205" s="103">
        <f t="shared" si="130"/>
        <v>1672</v>
      </c>
      <c r="J205" s="103">
        <f t="shared" si="131"/>
        <v>3916</v>
      </c>
      <c r="K205" s="104"/>
    </row>
    <row r="206" spans="1:11" ht="24" x14ac:dyDescent="0.2">
      <c r="A206" s="107"/>
      <c r="B206" s="111"/>
      <c r="C206" s="188"/>
      <c r="D206" s="108"/>
      <c r="E206" s="109"/>
      <c r="F206" s="110"/>
      <c r="G206" s="103"/>
      <c r="H206" s="103"/>
      <c r="I206" s="103"/>
      <c r="J206" s="103"/>
      <c r="K206" s="184"/>
    </row>
    <row r="207" spans="1:11" x14ac:dyDescent="0.2">
      <c r="A207" s="107"/>
      <c r="B207" s="187" t="s">
        <v>240</v>
      </c>
      <c r="C207" s="188"/>
      <c r="D207" s="108"/>
      <c r="E207" s="109"/>
      <c r="F207" s="110"/>
      <c r="G207" s="103"/>
      <c r="H207" s="103"/>
      <c r="I207" s="103"/>
      <c r="J207" s="103"/>
      <c r="K207" s="184"/>
    </row>
    <row r="208" spans="1:11" ht="24.75" thickBot="1" x14ac:dyDescent="0.25">
      <c r="A208" s="107"/>
      <c r="B208" s="111" t="s">
        <v>137</v>
      </c>
      <c r="C208" s="188" t="s">
        <v>241</v>
      </c>
      <c r="D208" s="108">
        <v>1</v>
      </c>
      <c r="E208" s="109" t="s">
        <v>45</v>
      </c>
      <c r="F208" s="110">
        <v>0</v>
      </c>
      <c r="G208" s="103">
        <f t="shared" ref="G208" si="132">D208*F208</f>
        <v>0</v>
      </c>
      <c r="H208" s="103">
        <v>120</v>
      </c>
      <c r="I208" s="103">
        <f t="shared" ref="I208" si="133">D208*H208</f>
        <v>120</v>
      </c>
      <c r="J208" s="103">
        <f t="shared" ref="J208" si="134">G208+I208</f>
        <v>120</v>
      </c>
      <c r="K208" s="184" t="s">
        <v>152</v>
      </c>
    </row>
    <row r="209" spans="1:11" ht="24.75" thickBot="1" x14ac:dyDescent="0.25">
      <c r="A209" s="113"/>
      <c r="B209" s="311" t="s">
        <v>135</v>
      </c>
      <c r="C209" s="312"/>
      <c r="D209" s="114"/>
      <c r="E209" s="115"/>
      <c r="F209" s="116"/>
      <c r="G209" s="117">
        <f>SUM(G192:G208)</f>
        <v>72789</v>
      </c>
      <c r="H209" s="116"/>
      <c r="I209" s="117">
        <f>SUM(I192:I208)</f>
        <v>32961</v>
      </c>
      <c r="J209" s="117">
        <f>SUM(G209:I209)</f>
        <v>105750</v>
      </c>
      <c r="K209" s="118"/>
    </row>
    <row r="210" spans="1:11" ht="26.25" x14ac:dyDescent="0.2">
      <c r="A210" s="253" t="str">
        <f>A1</f>
        <v xml:space="preserve">                                  แบบแสดงรายการ ปริมาณงานและราคากลางค่าก่อสร้าง</v>
      </c>
      <c r="B210" s="253"/>
      <c r="C210" s="253"/>
      <c r="D210" s="253"/>
      <c r="E210" s="253"/>
      <c r="F210" s="253"/>
      <c r="G210" s="253"/>
      <c r="H210" s="253"/>
      <c r="I210" s="253"/>
      <c r="J210" s="288" t="s">
        <v>277</v>
      </c>
      <c r="K210" s="288"/>
    </row>
    <row r="211" spans="1:11" ht="24" thickBot="1" x14ac:dyDescent="0.25">
      <c r="A211" s="289" t="str">
        <f>A2</f>
        <v>ส่วนราชการ สำนักช่าง องค์การบริหารส่วนจังหวัดตาก</v>
      </c>
      <c r="B211" s="289"/>
      <c r="C211" s="289"/>
      <c r="D211" s="289"/>
      <c r="E211" s="289"/>
      <c r="F211" s="289"/>
      <c r="G211" s="289"/>
      <c r="H211" s="289"/>
      <c r="I211" s="289"/>
      <c r="J211" s="289"/>
      <c r="K211" s="289"/>
    </row>
    <row r="212" spans="1:11" ht="24.75" thickTop="1" x14ac:dyDescent="0.2">
      <c r="A212" s="290" t="s">
        <v>5</v>
      </c>
      <c r="B212" s="290"/>
      <c r="C212" s="212" t="str">
        <f>C3</f>
        <v>ปรับปรุงซ่อมแซมบ้านพักข้าราชการ สำนักงานคลังจังหวัดตาก</v>
      </c>
      <c r="D212" s="212"/>
      <c r="E212" s="212"/>
      <c r="F212" s="290" t="s">
        <v>0</v>
      </c>
      <c r="G212" s="290"/>
      <c r="H212" s="291" t="str">
        <f>H3</f>
        <v>สำนักงานคลังจังหวัดตาก</v>
      </c>
      <c r="I212" s="291"/>
      <c r="J212" s="291"/>
      <c r="K212" s="291"/>
    </row>
    <row r="213" spans="1:11" ht="24" x14ac:dyDescent="0.2">
      <c r="A213" s="330" t="s">
        <v>6</v>
      </c>
      <c r="B213" s="330"/>
      <c r="C213" s="293" t="str">
        <f>C4</f>
        <v>บ้านพักข้าราชการสำนักงานคลังจังหวัดตาก ต.ระแหง อ.เมืองตาก จ.ตาก</v>
      </c>
      <c r="D213" s="293"/>
      <c r="E213" s="293"/>
      <c r="F213" s="294" t="s">
        <v>31</v>
      </c>
      <c r="G213" s="294"/>
      <c r="H213" s="293" t="str">
        <f>H4</f>
        <v>วันที่ 22 เดือน ตุลาคม พ.ศ. 2568</v>
      </c>
      <c r="I213" s="293"/>
      <c r="J213" s="293"/>
      <c r="K213" s="293"/>
    </row>
    <row r="214" spans="1:11" ht="24.75" thickBot="1" x14ac:dyDescent="0.25">
      <c r="A214" s="294" t="s">
        <v>8</v>
      </c>
      <c r="B214" s="294"/>
      <c r="C214" s="295" t="str">
        <f>C5</f>
        <v>004 - 2567</v>
      </c>
      <c r="D214" s="293"/>
      <c r="E214" s="293"/>
      <c r="F214" s="296" t="s">
        <v>32</v>
      </c>
      <c r="G214" s="296"/>
      <c r="H214" s="293" t="str">
        <f>H5</f>
        <v>คณะกรรมการกำหนดราคากลาง</v>
      </c>
      <c r="I214" s="293"/>
      <c r="J214" s="293"/>
      <c r="K214" s="293"/>
    </row>
    <row r="215" spans="1:11" x14ac:dyDescent="0.2">
      <c r="A215" s="297" t="s">
        <v>10</v>
      </c>
      <c r="B215" s="299" t="s">
        <v>11</v>
      </c>
      <c r="C215" s="299"/>
      <c r="D215" s="301" t="s">
        <v>3</v>
      </c>
      <c r="E215" s="303" t="s">
        <v>2</v>
      </c>
      <c r="F215" s="305" t="s">
        <v>42</v>
      </c>
      <c r="G215" s="306"/>
      <c r="H215" s="305" t="s">
        <v>36</v>
      </c>
      <c r="I215" s="306"/>
      <c r="J215" s="211" t="s">
        <v>38</v>
      </c>
      <c r="K215" s="307" t="s">
        <v>4</v>
      </c>
    </row>
    <row r="216" spans="1:11" ht="24.75" thickBot="1" x14ac:dyDescent="0.25">
      <c r="A216" s="298"/>
      <c r="B216" s="300"/>
      <c r="C216" s="300"/>
      <c r="D216" s="302"/>
      <c r="E216" s="304"/>
      <c r="F216" s="99" t="s">
        <v>132</v>
      </c>
      <c r="G216" s="99" t="s">
        <v>37</v>
      </c>
      <c r="H216" s="99" t="s">
        <v>132</v>
      </c>
      <c r="I216" s="99" t="s">
        <v>37</v>
      </c>
      <c r="J216" s="99" t="s">
        <v>24</v>
      </c>
      <c r="K216" s="308"/>
    </row>
    <row r="217" spans="1:11" ht="24" x14ac:dyDescent="0.2">
      <c r="A217" s="100"/>
      <c r="B217" s="328" t="s">
        <v>131</v>
      </c>
      <c r="C217" s="329"/>
      <c r="D217" s="101"/>
      <c r="E217" s="102"/>
      <c r="F217" s="103"/>
      <c r="G217" s="103">
        <f>G209</f>
        <v>72789</v>
      </c>
      <c r="H217" s="103"/>
      <c r="I217" s="103">
        <f>I209</f>
        <v>32961</v>
      </c>
      <c r="J217" s="103">
        <f>J209</f>
        <v>105750</v>
      </c>
      <c r="K217" s="104"/>
    </row>
    <row r="218" spans="1:11" ht="24" x14ac:dyDescent="0.2">
      <c r="A218" s="107"/>
      <c r="B218" s="111" t="s">
        <v>137</v>
      </c>
      <c r="C218" s="188" t="s">
        <v>242</v>
      </c>
      <c r="D218" s="108">
        <v>6.3</v>
      </c>
      <c r="E218" s="109" t="s">
        <v>44</v>
      </c>
      <c r="F218" s="110">
        <v>2100</v>
      </c>
      <c r="G218" s="103">
        <f t="shared" ref="G218:G222" si="135">D218*F218</f>
        <v>13230</v>
      </c>
      <c r="H218" s="103">
        <v>0</v>
      </c>
      <c r="I218" s="103">
        <f t="shared" ref="I218:I222" si="136">D218*H218</f>
        <v>0</v>
      </c>
      <c r="J218" s="103">
        <f t="shared" ref="J218:J222" si="137">G218+I218</f>
        <v>13230</v>
      </c>
      <c r="K218" s="104"/>
    </row>
    <row r="219" spans="1:11" ht="24" x14ac:dyDescent="0.2">
      <c r="A219" s="107"/>
      <c r="B219" s="111" t="s">
        <v>137</v>
      </c>
      <c r="C219" s="188" t="s">
        <v>243</v>
      </c>
      <c r="D219" s="108">
        <v>6.3</v>
      </c>
      <c r="E219" s="109" t="s">
        <v>44</v>
      </c>
      <c r="F219" s="110">
        <v>2400</v>
      </c>
      <c r="G219" s="103">
        <f t="shared" si="135"/>
        <v>15120</v>
      </c>
      <c r="H219" s="103">
        <v>0</v>
      </c>
      <c r="I219" s="103">
        <f t="shared" si="136"/>
        <v>0</v>
      </c>
      <c r="J219" s="103">
        <f t="shared" si="137"/>
        <v>15120</v>
      </c>
      <c r="K219" s="104"/>
    </row>
    <row r="220" spans="1:11" ht="24" x14ac:dyDescent="0.2">
      <c r="A220" s="107"/>
      <c r="B220" s="111" t="s">
        <v>137</v>
      </c>
      <c r="C220" s="188" t="s">
        <v>244</v>
      </c>
      <c r="D220" s="108">
        <v>1</v>
      </c>
      <c r="E220" s="109" t="s">
        <v>45</v>
      </c>
      <c r="F220" s="110">
        <v>0</v>
      </c>
      <c r="G220" s="103">
        <f t="shared" si="135"/>
        <v>0</v>
      </c>
      <c r="H220" s="103">
        <v>30</v>
      </c>
      <c r="I220" s="103">
        <f t="shared" si="136"/>
        <v>30</v>
      </c>
      <c r="J220" s="103">
        <f t="shared" si="137"/>
        <v>30</v>
      </c>
      <c r="K220" s="184" t="s">
        <v>152</v>
      </c>
    </row>
    <row r="221" spans="1:11" ht="24" x14ac:dyDescent="0.2">
      <c r="A221" s="107"/>
      <c r="B221" s="111" t="s">
        <v>137</v>
      </c>
      <c r="C221" s="188" t="s">
        <v>245</v>
      </c>
      <c r="D221" s="108">
        <v>1</v>
      </c>
      <c r="E221" s="109" t="s">
        <v>45</v>
      </c>
      <c r="F221" s="110">
        <v>3346</v>
      </c>
      <c r="G221" s="103">
        <f t="shared" si="135"/>
        <v>3346</v>
      </c>
      <c r="H221" s="103">
        <v>175</v>
      </c>
      <c r="I221" s="103">
        <f t="shared" si="136"/>
        <v>175</v>
      </c>
      <c r="J221" s="103">
        <f t="shared" si="137"/>
        <v>3521</v>
      </c>
      <c r="K221" s="104"/>
    </row>
    <row r="222" spans="1:11" ht="24" x14ac:dyDescent="0.2">
      <c r="A222" s="107"/>
      <c r="B222" s="111" t="s">
        <v>137</v>
      </c>
      <c r="C222" s="188" t="s">
        <v>246</v>
      </c>
      <c r="D222" s="108">
        <v>1.6</v>
      </c>
      <c r="E222" s="109" t="s">
        <v>44</v>
      </c>
      <c r="F222" s="110">
        <v>2400</v>
      </c>
      <c r="G222" s="103">
        <f t="shared" si="135"/>
        <v>3840</v>
      </c>
      <c r="H222" s="103">
        <v>0</v>
      </c>
      <c r="I222" s="103">
        <f t="shared" si="136"/>
        <v>0</v>
      </c>
      <c r="J222" s="103">
        <f t="shared" si="137"/>
        <v>3840</v>
      </c>
      <c r="K222" s="104"/>
    </row>
    <row r="223" spans="1:11" ht="24" x14ac:dyDescent="0.2">
      <c r="A223" s="107"/>
      <c r="B223" s="111" t="s">
        <v>137</v>
      </c>
      <c r="C223" s="188" t="s">
        <v>247</v>
      </c>
      <c r="D223" s="108">
        <v>1.65</v>
      </c>
      <c r="E223" s="109" t="s">
        <v>44</v>
      </c>
      <c r="F223" s="110">
        <v>1900</v>
      </c>
      <c r="G223" s="103">
        <f t="shared" ref="G223:G233" si="138">D223*F223</f>
        <v>3135</v>
      </c>
      <c r="H223" s="103">
        <v>0</v>
      </c>
      <c r="I223" s="103">
        <f t="shared" ref="I223:I233" si="139">D223*H223</f>
        <v>0</v>
      </c>
      <c r="J223" s="103">
        <f t="shared" ref="J223:J233" si="140">G223+I223</f>
        <v>3135</v>
      </c>
      <c r="K223" s="104"/>
    </row>
    <row r="224" spans="1:11" ht="24" x14ac:dyDescent="0.2">
      <c r="A224" s="107"/>
      <c r="B224" s="111" t="s">
        <v>137</v>
      </c>
      <c r="C224" s="188" t="s">
        <v>248</v>
      </c>
      <c r="D224" s="108">
        <v>1</v>
      </c>
      <c r="E224" s="109" t="s">
        <v>45</v>
      </c>
      <c r="F224" s="110">
        <v>0</v>
      </c>
      <c r="G224" s="103">
        <f t="shared" si="138"/>
        <v>0</v>
      </c>
      <c r="H224" s="103">
        <v>30</v>
      </c>
      <c r="I224" s="103">
        <f t="shared" si="139"/>
        <v>30</v>
      </c>
      <c r="J224" s="103">
        <f t="shared" si="140"/>
        <v>30</v>
      </c>
      <c r="K224" s="184" t="s">
        <v>152</v>
      </c>
    </row>
    <row r="225" spans="1:11" ht="24" x14ac:dyDescent="0.2">
      <c r="A225" s="107"/>
      <c r="B225" s="127" t="s">
        <v>137</v>
      </c>
      <c r="C225" s="229" t="s">
        <v>190</v>
      </c>
      <c r="D225" s="125">
        <v>4</v>
      </c>
      <c r="E225" s="126" t="s">
        <v>45</v>
      </c>
      <c r="F225" s="110">
        <v>85</v>
      </c>
      <c r="G225" s="103">
        <f t="shared" si="138"/>
        <v>340</v>
      </c>
      <c r="H225" s="103">
        <v>90</v>
      </c>
      <c r="I225" s="103">
        <f t="shared" si="139"/>
        <v>360</v>
      </c>
      <c r="J225" s="103">
        <f t="shared" si="140"/>
        <v>700</v>
      </c>
      <c r="K225" s="104"/>
    </row>
    <row r="226" spans="1:11" ht="24" x14ac:dyDescent="0.2">
      <c r="A226" s="107"/>
      <c r="B226" s="127" t="s">
        <v>137</v>
      </c>
      <c r="C226" s="229" t="s">
        <v>150</v>
      </c>
      <c r="D226" s="125">
        <v>32</v>
      </c>
      <c r="E226" s="126" t="s">
        <v>145</v>
      </c>
      <c r="F226" s="110">
        <v>15.7</v>
      </c>
      <c r="G226" s="103">
        <f t="shared" si="138"/>
        <v>502.4</v>
      </c>
      <c r="H226" s="103">
        <v>7</v>
      </c>
      <c r="I226" s="103">
        <f t="shared" si="139"/>
        <v>224</v>
      </c>
      <c r="J226" s="103">
        <f t="shared" si="140"/>
        <v>726.4</v>
      </c>
      <c r="K226" s="184"/>
    </row>
    <row r="227" spans="1:11" ht="24" x14ac:dyDescent="0.2">
      <c r="A227" s="107"/>
      <c r="B227" s="127" t="s">
        <v>137</v>
      </c>
      <c r="C227" s="245" t="s">
        <v>292</v>
      </c>
      <c r="D227" s="125">
        <v>10</v>
      </c>
      <c r="E227" s="126" t="s">
        <v>145</v>
      </c>
      <c r="F227" s="110">
        <v>14.25</v>
      </c>
      <c r="G227" s="103">
        <f t="shared" si="138"/>
        <v>142.5</v>
      </c>
      <c r="H227" s="103">
        <v>23</v>
      </c>
      <c r="I227" s="103">
        <f t="shared" si="139"/>
        <v>230</v>
      </c>
      <c r="J227" s="103">
        <f t="shared" si="140"/>
        <v>372.5</v>
      </c>
      <c r="K227" s="104"/>
    </row>
    <row r="228" spans="1:11" ht="24" x14ac:dyDescent="0.2">
      <c r="A228" s="107"/>
      <c r="B228" s="127" t="s">
        <v>137</v>
      </c>
      <c r="C228" s="229" t="s">
        <v>194</v>
      </c>
      <c r="D228" s="125">
        <v>1</v>
      </c>
      <c r="E228" s="126" t="s">
        <v>149</v>
      </c>
      <c r="F228" s="110">
        <f>G227*40/100</f>
        <v>57</v>
      </c>
      <c r="G228" s="103">
        <f t="shared" si="138"/>
        <v>57</v>
      </c>
      <c r="H228" s="103">
        <f>F228*30/100</f>
        <v>17.100000000000001</v>
      </c>
      <c r="I228" s="103">
        <f t="shared" si="139"/>
        <v>17.100000000000001</v>
      </c>
      <c r="J228" s="103">
        <f t="shared" si="140"/>
        <v>74.099999999999994</v>
      </c>
      <c r="K228" s="184"/>
    </row>
    <row r="229" spans="1:11" ht="24" x14ac:dyDescent="0.2">
      <c r="A229" s="107"/>
      <c r="B229" s="127" t="s">
        <v>137</v>
      </c>
      <c r="C229" s="229" t="s">
        <v>195</v>
      </c>
      <c r="D229" s="125">
        <v>1</v>
      </c>
      <c r="E229" s="126" t="s">
        <v>149</v>
      </c>
      <c r="F229" s="110">
        <f>G227*30/100</f>
        <v>42.75</v>
      </c>
      <c r="G229" s="103">
        <f t="shared" si="138"/>
        <v>42.75</v>
      </c>
      <c r="H229" s="103">
        <f>F229*30/100</f>
        <v>12.824999999999999</v>
      </c>
      <c r="I229" s="103">
        <f t="shared" si="139"/>
        <v>12.824999999999999</v>
      </c>
      <c r="J229" s="103">
        <f t="shared" si="140"/>
        <v>55.575000000000003</v>
      </c>
      <c r="K229" s="104"/>
    </row>
    <row r="230" spans="1:11" ht="24" x14ac:dyDescent="0.2">
      <c r="A230" s="107"/>
      <c r="B230" s="127" t="s">
        <v>137</v>
      </c>
      <c r="C230" s="229" t="s">
        <v>249</v>
      </c>
      <c r="D230" s="125">
        <v>9</v>
      </c>
      <c r="E230" s="126" t="s">
        <v>44</v>
      </c>
      <c r="F230" s="110">
        <v>80</v>
      </c>
      <c r="G230" s="103">
        <f t="shared" si="138"/>
        <v>720</v>
      </c>
      <c r="H230" s="103">
        <v>26</v>
      </c>
      <c r="I230" s="103">
        <f t="shared" si="139"/>
        <v>234</v>
      </c>
      <c r="J230" s="103">
        <f t="shared" si="140"/>
        <v>954</v>
      </c>
      <c r="K230" s="104"/>
    </row>
    <row r="231" spans="1:11" ht="24" x14ac:dyDescent="0.2">
      <c r="A231" s="107"/>
      <c r="B231" s="127" t="s">
        <v>137</v>
      </c>
      <c r="C231" s="229" t="s">
        <v>250</v>
      </c>
      <c r="D231" s="125">
        <v>1</v>
      </c>
      <c r="E231" s="126" t="s">
        <v>147</v>
      </c>
      <c r="F231" s="110">
        <v>1500</v>
      </c>
      <c r="G231" s="103">
        <f t="shared" si="138"/>
        <v>1500</v>
      </c>
      <c r="H231" s="103">
        <v>0</v>
      </c>
      <c r="I231" s="103">
        <f t="shared" si="139"/>
        <v>0</v>
      </c>
      <c r="J231" s="103">
        <f t="shared" si="140"/>
        <v>1500</v>
      </c>
      <c r="K231" s="104"/>
    </row>
    <row r="232" spans="1:11" ht="24" x14ac:dyDescent="0.2">
      <c r="A232" s="107"/>
      <c r="B232" s="111" t="s">
        <v>137</v>
      </c>
      <c r="C232" s="188" t="s">
        <v>254</v>
      </c>
      <c r="D232" s="108">
        <v>1</v>
      </c>
      <c r="E232" s="109" t="s">
        <v>45</v>
      </c>
      <c r="F232" s="110">
        <v>0</v>
      </c>
      <c r="G232" s="103">
        <f t="shared" si="138"/>
        <v>0</v>
      </c>
      <c r="H232" s="103">
        <v>180</v>
      </c>
      <c r="I232" s="103">
        <f t="shared" si="139"/>
        <v>180</v>
      </c>
      <c r="J232" s="103">
        <f t="shared" si="140"/>
        <v>180</v>
      </c>
      <c r="K232" s="184" t="s">
        <v>151</v>
      </c>
    </row>
    <row r="233" spans="1:11" ht="24.75" thickBot="1" x14ac:dyDescent="0.25">
      <c r="A233" s="107"/>
      <c r="B233" s="111" t="s">
        <v>137</v>
      </c>
      <c r="C233" s="188" t="s">
        <v>255</v>
      </c>
      <c r="D233" s="108">
        <v>1</v>
      </c>
      <c r="E233" s="109" t="s">
        <v>45</v>
      </c>
      <c r="F233" s="110">
        <v>3080</v>
      </c>
      <c r="G233" s="103">
        <f t="shared" si="138"/>
        <v>3080</v>
      </c>
      <c r="H233" s="103">
        <v>450</v>
      </c>
      <c r="I233" s="103">
        <f t="shared" si="139"/>
        <v>450</v>
      </c>
      <c r="J233" s="103">
        <f t="shared" si="140"/>
        <v>3530</v>
      </c>
      <c r="K233" s="104"/>
    </row>
    <row r="234" spans="1:11" ht="24.75" thickBot="1" x14ac:dyDescent="0.25">
      <c r="A234" s="113"/>
      <c r="B234" s="311" t="s">
        <v>135</v>
      </c>
      <c r="C234" s="312"/>
      <c r="D234" s="114"/>
      <c r="E234" s="115"/>
      <c r="F234" s="116"/>
      <c r="G234" s="117">
        <f>SUM(G217:G233)</f>
        <v>117844.65</v>
      </c>
      <c r="H234" s="116"/>
      <c r="I234" s="117">
        <f>SUM(I217:I233)</f>
        <v>34903.924999999996</v>
      </c>
      <c r="J234" s="117">
        <f>SUM(G234:I234)</f>
        <v>152748.57499999998</v>
      </c>
      <c r="K234" s="118"/>
    </row>
    <row r="235" spans="1:11" ht="26.25" x14ac:dyDescent="0.2">
      <c r="A235" s="253" t="str">
        <f>A1</f>
        <v xml:space="preserve">                                  แบบแสดงรายการ ปริมาณงานและราคากลางค่าก่อสร้าง</v>
      </c>
      <c r="B235" s="253"/>
      <c r="C235" s="253"/>
      <c r="D235" s="253"/>
      <c r="E235" s="253"/>
      <c r="F235" s="253"/>
      <c r="G235" s="253"/>
      <c r="H235" s="253"/>
      <c r="I235" s="253"/>
      <c r="J235" s="288" t="s">
        <v>278</v>
      </c>
      <c r="K235" s="288"/>
    </row>
    <row r="236" spans="1:11" ht="24" thickBot="1" x14ac:dyDescent="0.25">
      <c r="A236" s="289" t="str">
        <f>A2</f>
        <v>ส่วนราชการ สำนักช่าง องค์การบริหารส่วนจังหวัดตาก</v>
      </c>
      <c r="B236" s="289"/>
      <c r="C236" s="289"/>
      <c r="D236" s="289"/>
      <c r="E236" s="289"/>
      <c r="F236" s="289"/>
      <c r="G236" s="289"/>
      <c r="H236" s="289"/>
      <c r="I236" s="289"/>
      <c r="J236" s="289"/>
      <c r="K236" s="289"/>
    </row>
    <row r="237" spans="1:11" ht="24.75" thickTop="1" x14ac:dyDescent="0.2">
      <c r="A237" s="290" t="s">
        <v>5</v>
      </c>
      <c r="B237" s="290"/>
      <c r="C237" s="212" t="str">
        <f>C3</f>
        <v>ปรับปรุงซ่อมแซมบ้านพักข้าราชการ สำนักงานคลังจังหวัดตาก</v>
      </c>
      <c r="D237" s="212"/>
      <c r="E237" s="212"/>
      <c r="F237" s="290" t="s">
        <v>0</v>
      </c>
      <c r="G237" s="290"/>
      <c r="H237" s="291" t="str">
        <f>H3</f>
        <v>สำนักงานคลังจังหวัดตาก</v>
      </c>
      <c r="I237" s="291"/>
      <c r="J237" s="291"/>
      <c r="K237" s="291"/>
    </row>
    <row r="238" spans="1:11" ht="24" x14ac:dyDescent="0.2">
      <c r="A238" s="330" t="s">
        <v>6</v>
      </c>
      <c r="B238" s="330"/>
      <c r="C238" s="293" t="str">
        <f>C4</f>
        <v>บ้านพักข้าราชการสำนักงานคลังจังหวัดตาก ต.ระแหง อ.เมืองตาก จ.ตาก</v>
      </c>
      <c r="D238" s="293"/>
      <c r="E238" s="293"/>
      <c r="F238" s="294" t="s">
        <v>31</v>
      </c>
      <c r="G238" s="294"/>
      <c r="H238" s="293" t="str">
        <f>H4</f>
        <v>วันที่ 22 เดือน ตุลาคม พ.ศ. 2568</v>
      </c>
      <c r="I238" s="293"/>
      <c r="J238" s="293"/>
      <c r="K238" s="293"/>
    </row>
    <row r="239" spans="1:11" ht="24.75" thickBot="1" x14ac:dyDescent="0.25">
      <c r="A239" s="294" t="s">
        <v>8</v>
      </c>
      <c r="B239" s="294"/>
      <c r="C239" s="295" t="str">
        <f>C5</f>
        <v>004 - 2567</v>
      </c>
      <c r="D239" s="293"/>
      <c r="E239" s="293"/>
      <c r="F239" s="296" t="s">
        <v>32</v>
      </c>
      <c r="G239" s="296"/>
      <c r="H239" s="293" t="str">
        <f>H5</f>
        <v>คณะกรรมการกำหนดราคากลาง</v>
      </c>
      <c r="I239" s="293"/>
      <c r="J239" s="293"/>
      <c r="K239" s="293"/>
    </row>
    <row r="240" spans="1:11" x14ac:dyDescent="0.2">
      <c r="A240" s="297" t="s">
        <v>10</v>
      </c>
      <c r="B240" s="299" t="s">
        <v>11</v>
      </c>
      <c r="C240" s="299"/>
      <c r="D240" s="301" t="s">
        <v>3</v>
      </c>
      <c r="E240" s="303" t="s">
        <v>2</v>
      </c>
      <c r="F240" s="305" t="s">
        <v>42</v>
      </c>
      <c r="G240" s="306"/>
      <c r="H240" s="305" t="s">
        <v>36</v>
      </c>
      <c r="I240" s="306"/>
      <c r="J240" s="211" t="s">
        <v>38</v>
      </c>
      <c r="K240" s="307" t="s">
        <v>4</v>
      </c>
    </row>
    <row r="241" spans="1:11" ht="24.75" thickBot="1" x14ac:dyDescent="0.25">
      <c r="A241" s="298"/>
      <c r="B241" s="300"/>
      <c r="C241" s="300"/>
      <c r="D241" s="302"/>
      <c r="E241" s="304"/>
      <c r="F241" s="99" t="s">
        <v>132</v>
      </c>
      <c r="G241" s="99" t="s">
        <v>37</v>
      </c>
      <c r="H241" s="99" t="s">
        <v>132</v>
      </c>
      <c r="I241" s="99" t="s">
        <v>37</v>
      </c>
      <c r="J241" s="99" t="s">
        <v>24</v>
      </c>
      <c r="K241" s="308"/>
    </row>
    <row r="242" spans="1:11" ht="24" x14ac:dyDescent="0.2">
      <c r="A242" s="100"/>
      <c r="B242" s="328" t="s">
        <v>131</v>
      </c>
      <c r="C242" s="329"/>
      <c r="D242" s="101"/>
      <c r="E242" s="102"/>
      <c r="F242" s="103"/>
      <c r="G242" s="103">
        <f>G234</f>
        <v>117844.65</v>
      </c>
      <c r="H242" s="103"/>
      <c r="I242" s="103">
        <f>I234</f>
        <v>34903.924999999996</v>
      </c>
      <c r="J242" s="103">
        <f>J234</f>
        <v>152748.57499999998</v>
      </c>
      <c r="K242" s="104"/>
    </row>
    <row r="243" spans="1:11" x14ac:dyDescent="0.2">
      <c r="A243" s="107"/>
      <c r="B243" s="187" t="s">
        <v>251</v>
      </c>
      <c r="C243" s="188"/>
      <c r="D243" s="108"/>
      <c r="E243" s="109"/>
      <c r="F243" s="110"/>
      <c r="G243" s="103"/>
      <c r="H243" s="103"/>
      <c r="I243" s="103"/>
      <c r="J243" s="103"/>
      <c r="K243" s="184"/>
    </row>
    <row r="244" spans="1:11" ht="24" x14ac:dyDescent="0.2">
      <c r="A244" s="107"/>
      <c r="B244" s="111" t="s">
        <v>137</v>
      </c>
      <c r="C244" s="188" t="s">
        <v>241</v>
      </c>
      <c r="D244" s="108">
        <v>1</v>
      </c>
      <c r="E244" s="109" t="s">
        <v>45</v>
      </c>
      <c r="F244" s="110">
        <v>0</v>
      </c>
      <c r="G244" s="103">
        <f t="shared" ref="G244:G246" si="141">D244*F244</f>
        <v>0</v>
      </c>
      <c r="H244" s="103">
        <v>120</v>
      </c>
      <c r="I244" s="103">
        <f t="shared" ref="I244:I246" si="142">D244*H244</f>
        <v>120</v>
      </c>
      <c r="J244" s="103">
        <f t="shared" ref="J244:J246" si="143">G244+I244</f>
        <v>120</v>
      </c>
      <c r="K244" s="184" t="s">
        <v>152</v>
      </c>
    </row>
    <row r="245" spans="1:11" ht="24" x14ac:dyDescent="0.2">
      <c r="A245" s="107"/>
      <c r="B245" s="111" t="s">
        <v>137</v>
      </c>
      <c r="C245" s="188" t="s">
        <v>242</v>
      </c>
      <c r="D245" s="108">
        <v>6.3</v>
      </c>
      <c r="E245" s="109" t="s">
        <v>44</v>
      </c>
      <c r="F245" s="110">
        <v>2100</v>
      </c>
      <c r="G245" s="103">
        <f t="shared" si="141"/>
        <v>13230</v>
      </c>
      <c r="H245" s="103">
        <v>0</v>
      </c>
      <c r="I245" s="103">
        <f t="shared" si="142"/>
        <v>0</v>
      </c>
      <c r="J245" s="103">
        <f t="shared" si="143"/>
        <v>13230</v>
      </c>
      <c r="K245" s="104"/>
    </row>
    <row r="246" spans="1:11" ht="24" x14ac:dyDescent="0.2">
      <c r="A246" s="107"/>
      <c r="B246" s="111" t="s">
        <v>137</v>
      </c>
      <c r="C246" s="188" t="s">
        <v>243</v>
      </c>
      <c r="D246" s="108">
        <v>6.3</v>
      </c>
      <c r="E246" s="109" t="s">
        <v>44</v>
      </c>
      <c r="F246" s="110">
        <v>2400</v>
      </c>
      <c r="G246" s="103">
        <f t="shared" si="141"/>
        <v>15120</v>
      </c>
      <c r="H246" s="103">
        <v>0</v>
      </c>
      <c r="I246" s="103">
        <f t="shared" si="142"/>
        <v>0</v>
      </c>
      <c r="J246" s="103">
        <f t="shared" si="143"/>
        <v>15120</v>
      </c>
      <c r="K246" s="104"/>
    </row>
    <row r="247" spans="1:11" ht="24" x14ac:dyDescent="0.2">
      <c r="A247" s="107"/>
      <c r="B247" s="127"/>
      <c r="C247" s="229"/>
      <c r="D247" s="125"/>
      <c r="E247" s="126"/>
      <c r="F247" s="110"/>
      <c r="G247" s="103"/>
      <c r="H247" s="103"/>
      <c r="I247" s="103"/>
      <c r="J247" s="103"/>
      <c r="K247" s="184"/>
    </row>
    <row r="248" spans="1:11" ht="24" x14ac:dyDescent="0.2">
      <c r="A248" s="107"/>
      <c r="B248" s="111" t="s">
        <v>137</v>
      </c>
      <c r="C248" s="188" t="s">
        <v>244</v>
      </c>
      <c r="D248" s="108">
        <v>1</v>
      </c>
      <c r="E248" s="109" t="s">
        <v>45</v>
      </c>
      <c r="F248" s="110">
        <v>0</v>
      </c>
      <c r="G248" s="103">
        <f t="shared" ref="G248:G258" si="144">D248*F248</f>
        <v>0</v>
      </c>
      <c r="H248" s="103">
        <v>30</v>
      </c>
      <c r="I248" s="103">
        <f t="shared" ref="I248:I258" si="145">D248*H248</f>
        <v>30</v>
      </c>
      <c r="J248" s="103">
        <f t="shared" ref="J248:J258" si="146">G248+I248</f>
        <v>30</v>
      </c>
      <c r="K248" s="184" t="s">
        <v>152</v>
      </c>
    </row>
    <row r="249" spans="1:11" ht="24" x14ac:dyDescent="0.2">
      <c r="A249" s="107"/>
      <c r="B249" s="111" t="s">
        <v>137</v>
      </c>
      <c r="C249" s="188" t="s">
        <v>245</v>
      </c>
      <c r="D249" s="108">
        <v>1</v>
      </c>
      <c r="E249" s="109" t="s">
        <v>45</v>
      </c>
      <c r="F249" s="110">
        <v>3346</v>
      </c>
      <c r="G249" s="103">
        <f t="shared" si="144"/>
        <v>3346</v>
      </c>
      <c r="H249" s="103">
        <v>175</v>
      </c>
      <c r="I249" s="103">
        <f t="shared" si="145"/>
        <v>175</v>
      </c>
      <c r="J249" s="103">
        <f t="shared" si="146"/>
        <v>3521</v>
      </c>
      <c r="K249" s="104"/>
    </row>
    <row r="250" spans="1:11" ht="24" x14ac:dyDescent="0.2">
      <c r="A250" s="107"/>
      <c r="B250" s="111" t="s">
        <v>137</v>
      </c>
      <c r="C250" s="188" t="s">
        <v>246</v>
      </c>
      <c r="D250" s="108">
        <v>1.6</v>
      </c>
      <c r="E250" s="109" t="s">
        <v>44</v>
      </c>
      <c r="F250" s="110">
        <v>2400</v>
      </c>
      <c r="G250" s="103">
        <f t="shared" si="144"/>
        <v>3840</v>
      </c>
      <c r="H250" s="103">
        <v>0</v>
      </c>
      <c r="I250" s="103">
        <f t="shared" si="145"/>
        <v>0</v>
      </c>
      <c r="J250" s="103">
        <f t="shared" si="146"/>
        <v>3840</v>
      </c>
      <c r="K250" s="104"/>
    </row>
    <row r="251" spans="1:11" ht="24" x14ac:dyDescent="0.2">
      <c r="A251" s="107"/>
      <c r="B251" s="111" t="s">
        <v>137</v>
      </c>
      <c r="C251" s="188" t="s">
        <v>247</v>
      </c>
      <c r="D251" s="108">
        <v>1.65</v>
      </c>
      <c r="E251" s="109" t="s">
        <v>44</v>
      </c>
      <c r="F251" s="110">
        <v>1900</v>
      </c>
      <c r="G251" s="103">
        <f t="shared" si="144"/>
        <v>3135</v>
      </c>
      <c r="H251" s="103">
        <v>0</v>
      </c>
      <c r="I251" s="103">
        <f t="shared" si="145"/>
        <v>0</v>
      </c>
      <c r="J251" s="103">
        <f t="shared" si="146"/>
        <v>3135</v>
      </c>
      <c r="K251" s="184"/>
    </row>
    <row r="252" spans="1:11" ht="24" x14ac:dyDescent="0.2">
      <c r="A252" s="107"/>
      <c r="B252" s="127" t="s">
        <v>137</v>
      </c>
      <c r="C252" s="229" t="s">
        <v>190</v>
      </c>
      <c r="D252" s="125">
        <v>1</v>
      </c>
      <c r="E252" s="126" t="s">
        <v>45</v>
      </c>
      <c r="F252" s="110">
        <v>85</v>
      </c>
      <c r="G252" s="103">
        <f t="shared" si="144"/>
        <v>85</v>
      </c>
      <c r="H252" s="103">
        <v>90</v>
      </c>
      <c r="I252" s="103">
        <f t="shared" si="145"/>
        <v>90</v>
      </c>
      <c r="J252" s="103">
        <f t="shared" si="146"/>
        <v>175</v>
      </c>
      <c r="K252" s="184"/>
    </row>
    <row r="253" spans="1:11" ht="24" x14ac:dyDescent="0.2">
      <c r="A253" s="107"/>
      <c r="B253" s="127" t="s">
        <v>137</v>
      </c>
      <c r="C253" s="229" t="s">
        <v>150</v>
      </c>
      <c r="D253" s="125">
        <v>8</v>
      </c>
      <c r="E253" s="126" t="s">
        <v>145</v>
      </c>
      <c r="F253" s="110">
        <v>15.7</v>
      </c>
      <c r="G253" s="103">
        <f t="shared" si="144"/>
        <v>125.6</v>
      </c>
      <c r="H253" s="103">
        <v>7</v>
      </c>
      <c r="I253" s="103">
        <f t="shared" si="145"/>
        <v>56</v>
      </c>
      <c r="J253" s="103">
        <f t="shared" si="146"/>
        <v>181.6</v>
      </c>
      <c r="K253" s="184"/>
    </row>
    <row r="254" spans="1:11" ht="24" x14ac:dyDescent="0.2">
      <c r="A254" s="107"/>
      <c r="B254" s="127" t="s">
        <v>137</v>
      </c>
      <c r="C254" s="245" t="s">
        <v>292</v>
      </c>
      <c r="D254" s="125">
        <v>2.5</v>
      </c>
      <c r="E254" s="126" t="s">
        <v>145</v>
      </c>
      <c r="F254" s="110">
        <v>14.25</v>
      </c>
      <c r="G254" s="103">
        <f t="shared" si="144"/>
        <v>35.625</v>
      </c>
      <c r="H254" s="103">
        <v>23</v>
      </c>
      <c r="I254" s="103">
        <f t="shared" si="145"/>
        <v>57.5</v>
      </c>
      <c r="J254" s="103">
        <f t="shared" si="146"/>
        <v>93.125</v>
      </c>
      <c r="K254" s="184"/>
    </row>
    <row r="255" spans="1:11" ht="24" x14ac:dyDescent="0.2">
      <c r="A255" s="107"/>
      <c r="B255" s="127" t="s">
        <v>137</v>
      </c>
      <c r="C255" s="229" t="s">
        <v>194</v>
      </c>
      <c r="D255" s="125">
        <v>1</v>
      </c>
      <c r="E255" s="126" t="s">
        <v>149</v>
      </c>
      <c r="F255" s="110">
        <f>G254*40/100</f>
        <v>14.25</v>
      </c>
      <c r="G255" s="103">
        <f t="shared" si="144"/>
        <v>14.25</v>
      </c>
      <c r="H255" s="103">
        <f>F255*30/100</f>
        <v>4.2750000000000004</v>
      </c>
      <c r="I255" s="103">
        <f t="shared" si="145"/>
        <v>4.2750000000000004</v>
      </c>
      <c r="J255" s="103">
        <f t="shared" si="146"/>
        <v>18.524999999999999</v>
      </c>
      <c r="K255" s="104"/>
    </row>
    <row r="256" spans="1:11" ht="24" x14ac:dyDescent="0.2">
      <c r="A256" s="107"/>
      <c r="B256" s="127" t="s">
        <v>137</v>
      </c>
      <c r="C256" s="229" t="s">
        <v>195</v>
      </c>
      <c r="D256" s="125">
        <v>1</v>
      </c>
      <c r="E256" s="126" t="s">
        <v>149</v>
      </c>
      <c r="F256" s="110">
        <f>G254*30/100</f>
        <v>10.6875</v>
      </c>
      <c r="G256" s="103">
        <f t="shared" si="144"/>
        <v>10.6875</v>
      </c>
      <c r="H256" s="103">
        <f>F256*30/100</f>
        <v>3.2062499999999998</v>
      </c>
      <c r="I256" s="103">
        <f t="shared" si="145"/>
        <v>3.2062499999999998</v>
      </c>
      <c r="J256" s="103">
        <f t="shared" si="146"/>
        <v>13.893750000000001</v>
      </c>
      <c r="K256" s="104"/>
    </row>
    <row r="257" spans="1:11" ht="24" x14ac:dyDescent="0.2">
      <c r="A257" s="107"/>
      <c r="B257" s="111" t="s">
        <v>137</v>
      </c>
      <c r="C257" s="188" t="s">
        <v>254</v>
      </c>
      <c r="D257" s="108">
        <v>1</v>
      </c>
      <c r="E257" s="109" t="s">
        <v>45</v>
      </c>
      <c r="F257" s="110">
        <v>0</v>
      </c>
      <c r="G257" s="103">
        <f t="shared" si="144"/>
        <v>0</v>
      </c>
      <c r="H257" s="103">
        <v>180</v>
      </c>
      <c r="I257" s="103">
        <f t="shared" si="145"/>
        <v>180</v>
      </c>
      <c r="J257" s="103">
        <f t="shared" si="146"/>
        <v>180</v>
      </c>
      <c r="K257" s="184" t="s">
        <v>151</v>
      </c>
    </row>
    <row r="258" spans="1:11" ht="24.75" thickBot="1" x14ac:dyDescent="0.25">
      <c r="A258" s="107"/>
      <c r="B258" s="111" t="s">
        <v>137</v>
      </c>
      <c r="C258" s="188" t="s">
        <v>255</v>
      </c>
      <c r="D258" s="108">
        <v>1</v>
      </c>
      <c r="E258" s="109" t="s">
        <v>45</v>
      </c>
      <c r="F258" s="110">
        <v>3080</v>
      </c>
      <c r="G258" s="103">
        <f t="shared" si="144"/>
        <v>3080</v>
      </c>
      <c r="H258" s="103">
        <v>450</v>
      </c>
      <c r="I258" s="103">
        <f t="shared" si="145"/>
        <v>450</v>
      </c>
      <c r="J258" s="103">
        <f t="shared" si="146"/>
        <v>3530</v>
      </c>
      <c r="K258" s="104"/>
    </row>
    <row r="259" spans="1:11" ht="24.75" thickBot="1" x14ac:dyDescent="0.25">
      <c r="A259" s="113"/>
      <c r="B259" s="311" t="s">
        <v>135</v>
      </c>
      <c r="C259" s="312"/>
      <c r="D259" s="114"/>
      <c r="E259" s="115"/>
      <c r="F259" s="116"/>
      <c r="G259" s="117">
        <f>SUM(G242:G258)</f>
        <v>159866.8125</v>
      </c>
      <c r="H259" s="116"/>
      <c r="I259" s="117">
        <f>SUM(I242:I258)</f>
        <v>36069.90625</v>
      </c>
      <c r="J259" s="117">
        <f>SUM(G259:I259)</f>
        <v>195936.71875</v>
      </c>
      <c r="K259" s="118"/>
    </row>
    <row r="260" spans="1:11" ht="26.25" x14ac:dyDescent="0.2">
      <c r="A260" s="253" t="str">
        <f>A1</f>
        <v xml:space="preserve">                                  แบบแสดงรายการ ปริมาณงานและราคากลางค่าก่อสร้าง</v>
      </c>
      <c r="B260" s="253"/>
      <c r="C260" s="253"/>
      <c r="D260" s="253"/>
      <c r="E260" s="253"/>
      <c r="F260" s="253"/>
      <c r="G260" s="253"/>
      <c r="H260" s="253"/>
      <c r="I260" s="253"/>
      <c r="J260" s="288" t="s">
        <v>279</v>
      </c>
      <c r="K260" s="288"/>
    </row>
    <row r="261" spans="1:11" ht="24" thickBot="1" x14ac:dyDescent="0.25">
      <c r="A261" s="289" t="str">
        <f>A2</f>
        <v>ส่วนราชการ สำนักช่าง องค์การบริหารส่วนจังหวัดตาก</v>
      </c>
      <c r="B261" s="289"/>
      <c r="C261" s="289"/>
      <c r="D261" s="289"/>
      <c r="E261" s="289"/>
      <c r="F261" s="289"/>
      <c r="G261" s="289"/>
      <c r="H261" s="289"/>
      <c r="I261" s="289"/>
      <c r="J261" s="289"/>
      <c r="K261" s="289"/>
    </row>
    <row r="262" spans="1:11" ht="24.75" thickTop="1" x14ac:dyDescent="0.2">
      <c r="A262" s="290" t="s">
        <v>5</v>
      </c>
      <c r="B262" s="290"/>
      <c r="C262" s="212" t="str">
        <f>C3</f>
        <v>ปรับปรุงซ่อมแซมบ้านพักข้าราชการ สำนักงานคลังจังหวัดตาก</v>
      </c>
      <c r="D262" s="212"/>
      <c r="E262" s="212"/>
      <c r="F262" s="290" t="s">
        <v>0</v>
      </c>
      <c r="G262" s="290"/>
      <c r="H262" s="291" t="str">
        <f>H3</f>
        <v>สำนักงานคลังจังหวัดตาก</v>
      </c>
      <c r="I262" s="291"/>
      <c r="J262" s="291"/>
      <c r="K262" s="291"/>
    </row>
    <row r="263" spans="1:11" ht="24" x14ac:dyDescent="0.2">
      <c r="A263" s="330" t="s">
        <v>6</v>
      </c>
      <c r="B263" s="330"/>
      <c r="C263" s="293" t="str">
        <f>C4</f>
        <v>บ้านพักข้าราชการสำนักงานคลังจังหวัดตาก ต.ระแหง อ.เมืองตาก จ.ตาก</v>
      </c>
      <c r="D263" s="293"/>
      <c r="E263" s="293"/>
      <c r="F263" s="294" t="s">
        <v>31</v>
      </c>
      <c r="G263" s="294"/>
      <c r="H263" s="293" t="str">
        <f>H4</f>
        <v>วันที่ 22 เดือน ตุลาคม พ.ศ. 2568</v>
      </c>
      <c r="I263" s="293"/>
      <c r="J263" s="293"/>
      <c r="K263" s="293"/>
    </row>
    <row r="264" spans="1:11" ht="24.75" thickBot="1" x14ac:dyDescent="0.25">
      <c r="A264" s="294" t="s">
        <v>8</v>
      </c>
      <c r="B264" s="294"/>
      <c r="C264" s="295" t="str">
        <f>C5</f>
        <v>004 - 2567</v>
      </c>
      <c r="D264" s="293"/>
      <c r="E264" s="293"/>
      <c r="F264" s="296" t="s">
        <v>32</v>
      </c>
      <c r="G264" s="296"/>
      <c r="H264" s="293" t="str">
        <f>H5</f>
        <v>คณะกรรมการกำหนดราคากลาง</v>
      </c>
      <c r="I264" s="293"/>
      <c r="J264" s="293"/>
      <c r="K264" s="293"/>
    </row>
    <row r="265" spans="1:11" x14ac:dyDescent="0.2">
      <c r="A265" s="297" t="s">
        <v>10</v>
      </c>
      <c r="B265" s="299" t="s">
        <v>11</v>
      </c>
      <c r="C265" s="299"/>
      <c r="D265" s="301" t="s">
        <v>3</v>
      </c>
      <c r="E265" s="303" t="s">
        <v>2</v>
      </c>
      <c r="F265" s="305" t="s">
        <v>42</v>
      </c>
      <c r="G265" s="306"/>
      <c r="H265" s="305" t="s">
        <v>36</v>
      </c>
      <c r="I265" s="306"/>
      <c r="J265" s="211" t="s">
        <v>38</v>
      </c>
      <c r="K265" s="307" t="s">
        <v>4</v>
      </c>
    </row>
    <row r="266" spans="1:11" ht="24.75" thickBot="1" x14ac:dyDescent="0.25">
      <c r="A266" s="298"/>
      <c r="B266" s="300"/>
      <c r="C266" s="300"/>
      <c r="D266" s="302"/>
      <c r="E266" s="304"/>
      <c r="F266" s="99" t="s">
        <v>132</v>
      </c>
      <c r="G266" s="99" t="s">
        <v>37</v>
      </c>
      <c r="H266" s="99" t="s">
        <v>132</v>
      </c>
      <c r="I266" s="99" t="s">
        <v>37</v>
      </c>
      <c r="J266" s="99" t="s">
        <v>24</v>
      </c>
      <c r="K266" s="308"/>
    </row>
    <row r="267" spans="1:11" ht="24" x14ac:dyDescent="0.2">
      <c r="A267" s="100"/>
      <c r="B267" s="328" t="s">
        <v>131</v>
      </c>
      <c r="C267" s="329"/>
      <c r="D267" s="101"/>
      <c r="E267" s="102"/>
      <c r="F267" s="103"/>
      <c r="G267" s="103">
        <f>G259</f>
        <v>159866.8125</v>
      </c>
      <c r="H267" s="103"/>
      <c r="I267" s="103">
        <f>I259</f>
        <v>36069.90625</v>
      </c>
      <c r="J267" s="103">
        <f>J259</f>
        <v>195936.71875</v>
      </c>
      <c r="K267" s="104"/>
    </row>
    <row r="268" spans="1:11" x14ac:dyDescent="0.2">
      <c r="A268" s="107"/>
      <c r="B268" s="187" t="s">
        <v>252</v>
      </c>
      <c r="C268" s="188"/>
      <c r="D268" s="108"/>
      <c r="E268" s="109"/>
      <c r="F268" s="110"/>
      <c r="G268" s="103"/>
      <c r="H268" s="103"/>
      <c r="I268" s="103"/>
      <c r="J268" s="103"/>
      <c r="K268" s="184"/>
    </row>
    <row r="269" spans="1:11" ht="24" x14ac:dyDescent="0.2">
      <c r="A269" s="107"/>
      <c r="B269" s="111" t="s">
        <v>137</v>
      </c>
      <c r="C269" s="188" t="s">
        <v>241</v>
      </c>
      <c r="D269" s="108">
        <v>1</v>
      </c>
      <c r="E269" s="109" t="s">
        <v>45</v>
      </c>
      <c r="F269" s="110">
        <v>0</v>
      </c>
      <c r="G269" s="103">
        <f t="shared" ref="G269:G271" si="147">D269*F269</f>
        <v>0</v>
      </c>
      <c r="H269" s="103">
        <v>120</v>
      </c>
      <c r="I269" s="103">
        <f t="shared" ref="I269:I271" si="148">D269*H269</f>
        <v>120</v>
      </c>
      <c r="J269" s="103">
        <f t="shared" ref="J269:J271" si="149">G269+I269</f>
        <v>120</v>
      </c>
      <c r="K269" s="184" t="s">
        <v>152</v>
      </c>
    </row>
    <row r="270" spans="1:11" ht="24" x14ac:dyDescent="0.2">
      <c r="A270" s="107"/>
      <c r="B270" s="111" t="s">
        <v>137</v>
      </c>
      <c r="C270" s="188" t="s">
        <v>242</v>
      </c>
      <c r="D270" s="108">
        <v>6.3</v>
      </c>
      <c r="E270" s="109" t="s">
        <v>44</v>
      </c>
      <c r="F270" s="110">
        <v>2100</v>
      </c>
      <c r="G270" s="103">
        <f t="shared" si="147"/>
        <v>13230</v>
      </c>
      <c r="H270" s="103">
        <v>0</v>
      </c>
      <c r="I270" s="103">
        <f t="shared" si="148"/>
        <v>0</v>
      </c>
      <c r="J270" s="103">
        <f t="shared" si="149"/>
        <v>13230</v>
      </c>
      <c r="K270" s="104"/>
    </row>
    <row r="271" spans="1:11" ht="24" x14ac:dyDescent="0.2">
      <c r="A271" s="107"/>
      <c r="B271" s="111" t="s">
        <v>137</v>
      </c>
      <c r="C271" s="188" t="s">
        <v>243</v>
      </c>
      <c r="D271" s="108">
        <v>6.3</v>
      </c>
      <c r="E271" s="109" t="s">
        <v>44</v>
      </c>
      <c r="F271" s="110">
        <v>2400</v>
      </c>
      <c r="G271" s="103">
        <f t="shared" si="147"/>
        <v>15120</v>
      </c>
      <c r="H271" s="103">
        <v>0</v>
      </c>
      <c r="I271" s="103">
        <f t="shared" si="148"/>
        <v>0</v>
      </c>
      <c r="J271" s="103">
        <f t="shared" si="149"/>
        <v>15120</v>
      </c>
      <c r="K271" s="104"/>
    </row>
    <row r="272" spans="1:11" ht="24" x14ac:dyDescent="0.2">
      <c r="A272" s="107"/>
      <c r="B272" s="111"/>
      <c r="C272" s="188"/>
      <c r="D272" s="108"/>
      <c r="E272" s="109"/>
      <c r="F272" s="110"/>
      <c r="G272" s="103"/>
      <c r="H272" s="103"/>
      <c r="I272" s="103"/>
      <c r="J272" s="103"/>
      <c r="K272" s="104"/>
    </row>
    <row r="273" spans="1:11" ht="24" x14ac:dyDescent="0.2">
      <c r="A273" s="107"/>
      <c r="B273" s="111" t="s">
        <v>137</v>
      </c>
      <c r="C273" s="188" t="s">
        <v>244</v>
      </c>
      <c r="D273" s="108">
        <v>1</v>
      </c>
      <c r="E273" s="109" t="s">
        <v>45</v>
      </c>
      <c r="F273" s="110">
        <v>0</v>
      </c>
      <c r="G273" s="103">
        <f t="shared" ref="G273:G276" si="150">D273*F273</f>
        <v>0</v>
      </c>
      <c r="H273" s="103">
        <v>30</v>
      </c>
      <c r="I273" s="103">
        <f t="shared" ref="I273:I276" si="151">D273*H273</f>
        <v>30</v>
      </c>
      <c r="J273" s="103">
        <f t="shared" ref="J273:J276" si="152">G273+I273</f>
        <v>30</v>
      </c>
      <c r="K273" s="184" t="s">
        <v>152</v>
      </c>
    </row>
    <row r="274" spans="1:11" ht="24" x14ac:dyDescent="0.2">
      <c r="A274" s="107"/>
      <c r="B274" s="111" t="s">
        <v>137</v>
      </c>
      <c r="C274" s="188" t="s">
        <v>245</v>
      </c>
      <c r="D274" s="108">
        <v>1</v>
      </c>
      <c r="E274" s="109" t="s">
        <v>45</v>
      </c>
      <c r="F274" s="110">
        <v>3346</v>
      </c>
      <c r="G274" s="103">
        <f t="shared" si="150"/>
        <v>3346</v>
      </c>
      <c r="H274" s="103">
        <v>175</v>
      </c>
      <c r="I274" s="103">
        <f t="shared" si="151"/>
        <v>175</v>
      </c>
      <c r="J274" s="103">
        <f t="shared" si="152"/>
        <v>3521</v>
      </c>
      <c r="K274" s="104"/>
    </row>
    <row r="275" spans="1:11" ht="24" x14ac:dyDescent="0.2">
      <c r="A275" s="107"/>
      <c r="B275" s="111" t="s">
        <v>137</v>
      </c>
      <c r="C275" s="188" t="s">
        <v>246</v>
      </c>
      <c r="D275" s="108">
        <v>1.6</v>
      </c>
      <c r="E275" s="109" t="s">
        <v>44</v>
      </c>
      <c r="F275" s="110">
        <v>2400</v>
      </c>
      <c r="G275" s="103">
        <f t="shared" si="150"/>
        <v>3840</v>
      </c>
      <c r="H275" s="103">
        <v>0</v>
      </c>
      <c r="I275" s="103">
        <f t="shared" si="151"/>
        <v>0</v>
      </c>
      <c r="J275" s="103">
        <f t="shared" si="152"/>
        <v>3840</v>
      </c>
      <c r="K275" s="184"/>
    </row>
    <row r="276" spans="1:11" ht="24" x14ac:dyDescent="0.2">
      <c r="A276" s="107"/>
      <c r="B276" s="111" t="s">
        <v>137</v>
      </c>
      <c r="C276" s="188" t="s">
        <v>247</v>
      </c>
      <c r="D276" s="108">
        <v>1.65</v>
      </c>
      <c r="E276" s="109" t="s">
        <v>44</v>
      </c>
      <c r="F276" s="110">
        <v>1900</v>
      </c>
      <c r="G276" s="103">
        <f t="shared" si="150"/>
        <v>3135</v>
      </c>
      <c r="H276" s="103">
        <v>0</v>
      </c>
      <c r="I276" s="103">
        <f t="shared" si="151"/>
        <v>0</v>
      </c>
      <c r="J276" s="103">
        <f t="shared" si="152"/>
        <v>3135</v>
      </c>
      <c r="K276" s="104"/>
    </row>
    <row r="277" spans="1:11" ht="24" x14ac:dyDescent="0.2">
      <c r="A277" s="107"/>
      <c r="B277" s="111"/>
      <c r="C277" s="188"/>
      <c r="D277" s="108"/>
      <c r="E277" s="109"/>
      <c r="F277" s="110"/>
      <c r="G277" s="103"/>
      <c r="H277" s="103"/>
      <c r="I277" s="103"/>
      <c r="J277" s="103"/>
      <c r="K277" s="104"/>
    </row>
    <row r="278" spans="1:11" x14ac:dyDescent="0.2">
      <c r="A278" s="107"/>
      <c r="B278" s="187" t="s">
        <v>253</v>
      </c>
      <c r="C278" s="188"/>
      <c r="D278" s="108"/>
      <c r="E278" s="109"/>
      <c r="F278" s="110"/>
      <c r="G278" s="103"/>
      <c r="H278" s="103"/>
      <c r="I278" s="103"/>
      <c r="J278" s="103"/>
      <c r="K278" s="184"/>
    </row>
    <row r="279" spans="1:11" ht="24" x14ac:dyDescent="0.2">
      <c r="A279" s="107"/>
      <c r="B279" s="111" t="s">
        <v>137</v>
      </c>
      <c r="C279" s="188" t="s">
        <v>241</v>
      </c>
      <c r="D279" s="108">
        <v>1</v>
      </c>
      <c r="E279" s="109" t="s">
        <v>45</v>
      </c>
      <c r="F279" s="110">
        <v>0</v>
      </c>
      <c r="G279" s="103">
        <f t="shared" ref="G279:G283" si="153">D279*F279</f>
        <v>0</v>
      </c>
      <c r="H279" s="103">
        <v>120</v>
      </c>
      <c r="I279" s="103">
        <f t="shared" ref="I279:I283" si="154">D279*H279</f>
        <v>120</v>
      </c>
      <c r="J279" s="103">
        <f t="shared" ref="J279:J283" si="155">G279+I279</f>
        <v>120</v>
      </c>
      <c r="K279" s="184" t="s">
        <v>152</v>
      </c>
    </row>
    <row r="280" spans="1:11" ht="24" x14ac:dyDescent="0.2">
      <c r="A280" s="107"/>
      <c r="B280" s="111" t="s">
        <v>137</v>
      </c>
      <c r="C280" s="188" t="s">
        <v>242</v>
      </c>
      <c r="D280" s="108">
        <v>6.3</v>
      </c>
      <c r="E280" s="109" t="s">
        <v>44</v>
      </c>
      <c r="F280" s="110">
        <v>2100</v>
      </c>
      <c r="G280" s="103">
        <f t="shared" si="153"/>
        <v>13230</v>
      </c>
      <c r="H280" s="103">
        <v>0</v>
      </c>
      <c r="I280" s="103">
        <f t="shared" si="154"/>
        <v>0</v>
      </c>
      <c r="J280" s="103">
        <f t="shared" si="155"/>
        <v>13230</v>
      </c>
      <c r="K280" s="184"/>
    </row>
    <row r="281" spans="1:11" ht="24" x14ac:dyDescent="0.2">
      <c r="A281" s="107"/>
      <c r="B281" s="111" t="s">
        <v>137</v>
      </c>
      <c r="C281" s="188" t="s">
        <v>243</v>
      </c>
      <c r="D281" s="108">
        <v>6.3</v>
      </c>
      <c r="E281" s="109" t="s">
        <v>44</v>
      </c>
      <c r="F281" s="110">
        <v>2400</v>
      </c>
      <c r="G281" s="103">
        <f t="shared" si="153"/>
        <v>15120</v>
      </c>
      <c r="H281" s="103">
        <v>0</v>
      </c>
      <c r="I281" s="103">
        <f t="shared" si="154"/>
        <v>0</v>
      </c>
      <c r="J281" s="103">
        <f t="shared" si="155"/>
        <v>15120</v>
      </c>
      <c r="K281" s="104"/>
    </row>
    <row r="282" spans="1:11" ht="24" x14ac:dyDescent="0.2">
      <c r="A282" s="107"/>
      <c r="B282" s="111" t="s">
        <v>137</v>
      </c>
      <c r="C282" s="188" t="s">
        <v>244</v>
      </c>
      <c r="D282" s="108">
        <v>1</v>
      </c>
      <c r="E282" s="109" t="s">
        <v>45</v>
      </c>
      <c r="F282" s="110">
        <v>0</v>
      </c>
      <c r="G282" s="103">
        <f t="shared" si="153"/>
        <v>0</v>
      </c>
      <c r="H282" s="103">
        <v>30</v>
      </c>
      <c r="I282" s="103">
        <f t="shared" si="154"/>
        <v>30</v>
      </c>
      <c r="J282" s="103">
        <f t="shared" si="155"/>
        <v>30</v>
      </c>
      <c r="K282" s="184" t="s">
        <v>152</v>
      </c>
    </row>
    <row r="283" spans="1:11" ht="24.75" thickBot="1" x14ac:dyDescent="0.25">
      <c r="A283" s="107"/>
      <c r="B283" s="111" t="s">
        <v>137</v>
      </c>
      <c r="C283" s="188" t="s">
        <v>245</v>
      </c>
      <c r="D283" s="108">
        <v>1</v>
      </c>
      <c r="E283" s="109" t="s">
        <v>45</v>
      </c>
      <c r="F283" s="110">
        <v>3346</v>
      </c>
      <c r="G283" s="103">
        <f t="shared" si="153"/>
        <v>3346</v>
      </c>
      <c r="H283" s="103">
        <v>175</v>
      </c>
      <c r="I283" s="103">
        <f t="shared" si="154"/>
        <v>175</v>
      </c>
      <c r="J283" s="103">
        <f t="shared" si="155"/>
        <v>3521</v>
      </c>
      <c r="K283" s="104"/>
    </row>
    <row r="284" spans="1:11" ht="24.75" thickBot="1" x14ac:dyDescent="0.25">
      <c r="A284" s="113"/>
      <c r="B284" s="311" t="s">
        <v>135</v>
      </c>
      <c r="C284" s="312"/>
      <c r="D284" s="114"/>
      <c r="E284" s="115"/>
      <c r="F284" s="116"/>
      <c r="G284" s="117">
        <f>SUM(G267:G283)</f>
        <v>230233.8125</v>
      </c>
      <c r="H284" s="116"/>
      <c r="I284" s="117">
        <f>SUM(I267:I283)</f>
        <v>36719.90625</v>
      </c>
      <c r="J284" s="117">
        <f>SUM(G284:I284)</f>
        <v>266953.71875</v>
      </c>
      <c r="K284" s="118"/>
    </row>
    <row r="285" spans="1:11" ht="26.25" x14ac:dyDescent="0.2">
      <c r="A285" s="253" t="str">
        <f>A1</f>
        <v xml:space="preserve">                                  แบบแสดงรายการ ปริมาณงานและราคากลางค่าก่อสร้าง</v>
      </c>
      <c r="B285" s="253"/>
      <c r="C285" s="253"/>
      <c r="D285" s="253"/>
      <c r="E285" s="253"/>
      <c r="F285" s="253"/>
      <c r="G285" s="253"/>
      <c r="H285" s="253"/>
      <c r="I285" s="253"/>
      <c r="J285" s="288" t="s">
        <v>280</v>
      </c>
      <c r="K285" s="288"/>
    </row>
    <row r="286" spans="1:11" ht="24" thickBot="1" x14ac:dyDescent="0.25">
      <c r="A286" s="289" t="str">
        <f>A2</f>
        <v>ส่วนราชการ สำนักช่าง องค์การบริหารส่วนจังหวัดตาก</v>
      </c>
      <c r="B286" s="289"/>
      <c r="C286" s="289"/>
      <c r="D286" s="289"/>
      <c r="E286" s="289"/>
      <c r="F286" s="289"/>
      <c r="G286" s="289"/>
      <c r="H286" s="289"/>
      <c r="I286" s="289"/>
      <c r="J286" s="289"/>
      <c r="K286" s="289"/>
    </row>
    <row r="287" spans="1:11" ht="24.75" thickTop="1" x14ac:dyDescent="0.2">
      <c r="A287" s="290" t="s">
        <v>5</v>
      </c>
      <c r="B287" s="290"/>
      <c r="C287" s="212" t="str">
        <f>C3</f>
        <v>ปรับปรุงซ่อมแซมบ้านพักข้าราชการ สำนักงานคลังจังหวัดตาก</v>
      </c>
      <c r="D287" s="212"/>
      <c r="E287" s="212"/>
      <c r="F287" s="290" t="s">
        <v>0</v>
      </c>
      <c r="G287" s="290"/>
      <c r="H287" s="291" t="str">
        <f>H3</f>
        <v>สำนักงานคลังจังหวัดตาก</v>
      </c>
      <c r="I287" s="291"/>
      <c r="J287" s="291"/>
      <c r="K287" s="291"/>
    </row>
    <row r="288" spans="1:11" ht="24" x14ac:dyDescent="0.2">
      <c r="A288" s="330" t="s">
        <v>6</v>
      </c>
      <c r="B288" s="330"/>
      <c r="C288" s="293" t="str">
        <f>C4</f>
        <v>บ้านพักข้าราชการสำนักงานคลังจังหวัดตาก ต.ระแหง อ.เมืองตาก จ.ตาก</v>
      </c>
      <c r="D288" s="293"/>
      <c r="E288" s="293"/>
      <c r="F288" s="294" t="s">
        <v>31</v>
      </c>
      <c r="G288" s="294"/>
      <c r="H288" s="293" t="str">
        <f>H4</f>
        <v>วันที่ 22 เดือน ตุลาคม พ.ศ. 2568</v>
      </c>
      <c r="I288" s="293"/>
      <c r="J288" s="293"/>
      <c r="K288" s="293"/>
    </row>
    <row r="289" spans="1:11" ht="24.75" thickBot="1" x14ac:dyDescent="0.25">
      <c r="A289" s="294" t="s">
        <v>8</v>
      </c>
      <c r="B289" s="294"/>
      <c r="C289" s="295" t="str">
        <f>C5</f>
        <v>004 - 2567</v>
      </c>
      <c r="D289" s="293"/>
      <c r="E289" s="293"/>
      <c r="F289" s="296" t="s">
        <v>32</v>
      </c>
      <c r="G289" s="296"/>
      <c r="H289" s="293" t="str">
        <f>H5</f>
        <v>คณะกรรมการกำหนดราคากลาง</v>
      </c>
      <c r="I289" s="293"/>
      <c r="J289" s="293"/>
      <c r="K289" s="293"/>
    </row>
    <row r="290" spans="1:11" x14ac:dyDescent="0.2">
      <c r="A290" s="297" t="s">
        <v>10</v>
      </c>
      <c r="B290" s="299" t="s">
        <v>11</v>
      </c>
      <c r="C290" s="299"/>
      <c r="D290" s="301" t="s">
        <v>3</v>
      </c>
      <c r="E290" s="303" t="s">
        <v>2</v>
      </c>
      <c r="F290" s="305" t="s">
        <v>42</v>
      </c>
      <c r="G290" s="306"/>
      <c r="H290" s="305" t="s">
        <v>36</v>
      </c>
      <c r="I290" s="306"/>
      <c r="J290" s="211" t="s">
        <v>38</v>
      </c>
      <c r="K290" s="307" t="s">
        <v>4</v>
      </c>
    </row>
    <row r="291" spans="1:11" ht="24.75" thickBot="1" x14ac:dyDescent="0.25">
      <c r="A291" s="298"/>
      <c r="B291" s="300"/>
      <c r="C291" s="300"/>
      <c r="D291" s="302"/>
      <c r="E291" s="304"/>
      <c r="F291" s="99" t="s">
        <v>132</v>
      </c>
      <c r="G291" s="99" t="s">
        <v>37</v>
      </c>
      <c r="H291" s="99" t="s">
        <v>132</v>
      </c>
      <c r="I291" s="99" t="s">
        <v>37</v>
      </c>
      <c r="J291" s="99" t="s">
        <v>24</v>
      </c>
      <c r="K291" s="308"/>
    </row>
    <row r="292" spans="1:11" ht="24" x14ac:dyDescent="0.2">
      <c r="A292" s="100"/>
      <c r="B292" s="328" t="s">
        <v>131</v>
      </c>
      <c r="C292" s="329"/>
      <c r="D292" s="101"/>
      <c r="E292" s="102"/>
      <c r="F292" s="103"/>
      <c r="G292" s="103">
        <f>G284</f>
        <v>230233.8125</v>
      </c>
      <c r="H292" s="103"/>
      <c r="I292" s="103">
        <f>I284</f>
        <v>36719.90625</v>
      </c>
      <c r="J292" s="103">
        <f>J284</f>
        <v>266953.71875</v>
      </c>
      <c r="K292" s="104"/>
    </row>
    <row r="293" spans="1:11" ht="24" x14ac:dyDescent="0.2">
      <c r="A293" s="107"/>
      <c r="B293" s="111" t="s">
        <v>137</v>
      </c>
      <c r="C293" s="188" t="s">
        <v>246</v>
      </c>
      <c r="D293" s="108">
        <v>1.6</v>
      </c>
      <c r="E293" s="109" t="s">
        <v>44</v>
      </c>
      <c r="F293" s="110">
        <v>2400</v>
      </c>
      <c r="G293" s="103">
        <f t="shared" ref="G293:G297" si="156">D293*F293</f>
        <v>3840</v>
      </c>
      <c r="H293" s="103">
        <v>0</v>
      </c>
      <c r="I293" s="103">
        <f t="shared" ref="I293:I297" si="157">D293*H293</f>
        <v>0</v>
      </c>
      <c r="J293" s="103">
        <f t="shared" ref="J293:J297" si="158">G293+I293</f>
        <v>3840</v>
      </c>
      <c r="K293" s="184"/>
    </row>
    <row r="294" spans="1:11" ht="24" x14ac:dyDescent="0.2">
      <c r="A294" s="107"/>
      <c r="B294" s="111" t="s">
        <v>137</v>
      </c>
      <c r="C294" s="188" t="s">
        <v>247</v>
      </c>
      <c r="D294" s="108">
        <v>1.65</v>
      </c>
      <c r="E294" s="109" t="s">
        <v>44</v>
      </c>
      <c r="F294" s="110">
        <v>1900</v>
      </c>
      <c r="G294" s="103">
        <f t="shared" si="156"/>
        <v>3135</v>
      </c>
      <c r="H294" s="103">
        <v>0</v>
      </c>
      <c r="I294" s="103">
        <f t="shared" si="157"/>
        <v>0</v>
      </c>
      <c r="J294" s="103">
        <f t="shared" si="158"/>
        <v>3135</v>
      </c>
      <c r="K294" s="104"/>
    </row>
    <row r="295" spans="1:11" ht="24" x14ac:dyDescent="0.2">
      <c r="A295" s="107"/>
      <c r="B295" s="111" t="s">
        <v>137</v>
      </c>
      <c r="C295" s="188" t="s">
        <v>248</v>
      </c>
      <c r="D295" s="108">
        <v>1</v>
      </c>
      <c r="E295" s="109" t="s">
        <v>45</v>
      </c>
      <c r="F295" s="110">
        <v>0</v>
      </c>
      <c r="G295" s="103">
        <f t="shared" si="156"/>
        <v>0</v>
      </c>
      <c r="H295" s="103">
        <v>30</v>
      </c>
      <c r="I295" s="103">
        <f t="shared" si="157"/>
        <v>30</v>
      </c>
      <c r="J295" s="103">
        <f t="shared" si="158"/>
        <v>30</v>
      </c>
      <c r="K295" s="184" t="s">
        <v>152</v>
      </c>
    </row>
    <row r="296" spans="1:11" ht="24" x14ac:dyDescent="0.2">
      <c r="A296" s="107"/>
      <c r="B296" s="127" t="s">
        <v>137</v>
      </c>
      <c r="C296" s="229" t="s">
        <v>190</v>
      </c>
      <c r="D296" s="125">
        <v>2</v>
      </c>
      <c r="E296" s="126" t="s">
        <v>45</v>
      </c>
      <c r="F296" s="110">
        <v>85</v>
      </c>
      <c r="G296" s="103">
        <f t="shared" si="156"/>
        <v>170</v>
      </c>
      <c r="H296" s="103">
        <v>90</v>
      </c>
      <c r="I296" s="103">
        <f t="shared" si="157"/>
        <v>180</v>
      </c>
      <c r="J296" s="103">
        <f t="shared" si="158"/>
        <v>350</v>
      </c>
      <c r="K296" s="104"/>
    </row>
    <row r="297" spans="1:11" ht="24" x14ac:dyDescent="0.2">
      <c r="A297" s="107"/>
      <c r="B297" s="127" t="s">
        <v>137</v>
      </c>
      <c r="C297" s="229" t="s">
        <v>150</v>
      </c>
      <c r="D297" s="125">
        <v>16</v>
      </c>
      <c r="E297" s="126" t="s">
        <v>145</v>
      </c>
      <c r="F297" s="110">
        <v>15.7</v>
      </c>
      <c r="G297" s="103">
        <f t="shared" si="156"/>
        <v>251.2</v>
      </c>
      <c r="H297" s="103">
        <v>7</v>
      </c>
      <c r="I297" s="103">
        <f t="shared" si="157"/>
        <v>112</v>
      </c>
      <c r="J297" s="103">
        <f t="shared" si="158"/>
        <v>363.2</v>
      </c>
      <c r="K297" s="184"/>
    </row>
    <row r="298" spans="1:11" ht="24" x14ac:dyDescent="0.2">
      <c r="A298" s="107"/>
      <c r="B298" s="127" t="s">
        <v>137</v>
      </c>
      <c r="C298" s="245" t="s">
        <v>292</v>
      </c>
      <c r="D298" s="125">
        <v>5</v>
      </c>
      <c r="E298" s="126" t="s">
        <v>145</v>
      </c>
      <c r="F298" s="110">
        <v>14.25</v>
      </c>
      <c r="G298" s="103">
        <f t="shared" ref="G298:G302" si="159">D298*F298</f>
        <v>71.25</v>
      </c>
      <c r="H298" s="103">
        <v>23</v>
      </c>
      <c r="I298" s="103">
        <f t="shared" ref="I298:I302" si="160">D298*H298</f>
        <v>115</v>
      </c>
      <c r="J298" s="103">
        <f t="shared" ref="J298:J302" si="161">G298+I298</f>
        <v>186.25</v>
      </c>
      <c r="K298" s="184"/>
    </row>
    <row r="299" spans="1:11" ht="24" x14ac:dyDescent="0.2">
      <c r="A299" s="107"/>
      <c r="B299" s="127" t="s">
        <v>137</v>
      </c>
      <c r="C299" s="229" t="s">
        <v>194</v>
      </c>
      <c r="D299" s="125">
        <v>1</v>
      </c>
      <c r="E299" s="126" t="s">
        <v>149</v>
      </c>
      <c r="F299" s="110">
        <f>G298*40/100</f>
        <v>28.5</v>
      </c>
      <c r="G299" s="103">
        <f t="shared" si="159"/>
        <v>28.5</v>
      </c>
      <c r="H299" s="103">
        <f>F299*30/100</f>
        <v>8.5500000000000007</v>
      </c>
      <c r="I299" s="103">
        <f t="shared" si="160"/>
        <v>8.5500000000000007</v>
      </c>
      <c r="J299" s="103">
        <f t="shared" si="161"/>
        <v>37.049999999999997</v>
      </c>
      <c r="K299" s="104"/>
    </row>
    <row r="300" spans="1:11" ht="24" x14ac:dyDescent="0.2">
      <c r="A300" s="107"/>
      <c r="B300" s="127" t="s">
        <v>137</v>
      </c>
      <c r="C300" s="229" t="s">
        <v>195</v>
      </c>
      <c r="D300" s="125">
        <v>1</v>
      </c>
      <c r="E300" s="126" t="s">
        <v>149</v>
      </c>
      <c r="F300" s="110">
        <f>G298*30/100</f>
        <v>21.375</v>
      </c>
      <c r="G300" s="103">
        <f t="shared" si="159"/>
        <v>21.375</v>
      </c>
      <c r="H300" s="103">
        <f>F300*30/100</f>
        <v>6.4124999999999996</v>
      </c>
      <c r="I300" s="103">
        <f t="shared" si="160"/>
        <v>6.4124999999999996</v>
      </c>
      <c r="J300" s="103">
        <f t="shared" si="161"/>
        <v>27.787500000000001</v>
      </c>
      <c r="K300" s="184"/>
    </row>
    <row r="301" spans="1:11" ht="24" x14ac:dyDescent="0.2">
      <c r="A301" s="107"/>
      <c r="B301" s="111" t="s">
        <v>137</v>
      </c>
      <c r="C301" s="188" t="s">
        <v>256</v>
      </c>
      <c r="D301" s="108">
        <v>1</v>
      </c>
      <c r="E301" s="109" t="s">
        <v>45</v>
      </c>
      <c r="F301" s="110">
        <v>0</v>
      </c>
      <c r="G301" s="103">
        <f t="shared" si="159"/>
        <v>0</v>
      </c>
      <c r="H301" s="103">
        <v>180</v>
      </c>
      <c r="I301" s="103">
        <f t="shared" si="160"/>
        <v>180</v>
      </c>
      <c r="J301" s="103">
        <f t="shared" si="161"/>
        <v>180</v>
      </c>
      <c r="K301" s="184" t="s">
        <v>152</v>
      </c>
    </row>
    <row r="302" spans="1:11" ht="24" x14ac:dyDescent="0.2">
      <c r="A302" s="107"/>
      <c r="B302" s="111" t="s">
        <v>137</v>
      </c>
      <c r="C302" s="188" t="s">
        <v>165</v>
      </c>
      <c r="D302" s="108">
        <v>6.16</v>
      </c>
      <c r="E302" s="109" t="s">
        <v>44</v>
      </c>
      <c r="F302" s="110">
        <v>719.09</v>
      </c>
      <c r="G302" s="103">
        <f t="shared" si="159"/>
        <v>4429.5944</v>
      </c>
      <c r="H302" s="103">
        <v>0</v>
      </c>
      <c r="I302" s="103">
        <f t="shared" si="160"/>
        <v>0</v>
      </c>
      <c r="J302" s="103">
        <f t="shared" si="161"/>
        <v>4429.5944</v>
      </c>
      <c r="K302" s="104"/>
    </row>
    <row r="303" spans="1:11" ht="24" x14ac:dyDescent="0.2">
      <c r="A303" s="107"/>
      <c r="B303" s="111"/>
      <c r="C303" s="188" t="s">
        <v>257</v>
      </c>
      <c r="D303" s="108"/>
      <c r="E303" s="109"/>
      <c r="F303" s="110"/>
      <c r="G303" s="103"/>
      <c r="H303" s="103"/>
      <c r="I303" s="103"/>
      <c r="J303" s="103"/>
      <c r="K303" s="104"/>
    </row>
    <row r="304" spans="1:11" ht="24" x14ac:dyDescent="0.2">
      <c r="A304" s="107"/>
      <c r="B304" s="111"/>
      <c r="C304" s="188"/>
      <c r="D304" s="108"/>
      <c r="E304" s="109"/>
      <c r="F304" s="110"/>
      <c r="G304" s="103"/>
      <c r="H304" s="103"/>
      <c r="I304" s="103"/>
      <c r="J304" s="103"/>
      <c r="K304" s="104"/>
    </row>
    <row r="305" spans="1:11" ht="24" x14ac:dyDescent="0.2">
      <c r="A305" s="107"/>
      <c r="B305" s="111"/>
      <c r="C305" s="188"/>
      <c r="D305" s="108"/>
      <c r="E305" s="109"/>
      <c r="F305" s="110"/>
      <c r="G305" s="103"/>
      <c r="H305" s="103"/>
      <c r="I305" s="103"/>
      <c r="J305" s="103"/>
      <c r="K305" s="184"/>
    </row>
    <row r="306" spans="1:11" ht="24" x14ac:dyDescent="0.2">
      <c r="A306" s="107"/>
      <c r="B306" s="111"/>
      <c r="C306" s="188"/>
      <c r="D306" s="108"/>
      <c r="E306" s="109"/>
      <c r="F306" s="110"/>
      <c r="G306" s="103"/>
      <c r="H306" s="103"/>
      <c r="I306" s="103"/>
      <c r="J306" s="103"/>
      <c r="K306" s="104"/>
    </row>
    <row r="307" spans="1:11" ht="24" x14ac:dyDescent="0.2">
      <c r="A307" s="107"/>
      <c r="B307" s="111"/>
      <c r="C307" s="188"/>
      <c r="D307" s="108"/>
      <c r="E307" s="109"/>
      <c r="F307" s="110"/>
      <c r="G307" s="103"/>
      <c r="H307" s="103"/>
      <c r="I307" s="103"/>
      <c r="J307" s="103"/>
      <c r="K307" s="104"/>
    </row>
    <row r="308" spans="1:11" ht="24.75" thickBot="1" x14ac:dyDescent="0.25">
      <c r="A308" s="107"/>
      <c r="B308" s="111"/>
      <c r="C308" s="188"/>
      <c r="D308" s="108"/>
      <c r="E308" s="109"/>
      <c r="F308" s="110"/>
      <c r="G308" s="103"/>
      <c r="H308" s="103"/>
      <c r="I308" s="103"/>
      <c r="J308" s="103"/>
      <c r="K308" s="104"/>
    </row>
    <row r="309" spans="1:11" ht="24.75" thickBot="1" x14ac:dyDescent="0.25">
      <c r="A309" s="113"/>
      <c r="B309" s="311" t="s">
        <v>135</v>
      </c>
      <c r="C309" s="312"/>
      <c r="D309" s="114"/>
      <c r="E309" s="115"/>
      <c r="F309" s="116"/>
      <c r="G309" s="117">
        <f>SUM(G292:G308)</f>
        <v>242180.73190000001</v>
      </c>
      <c r="H309" s="116"/>
      <c r="I309" s="117">
        <f>SUM(I292:I308)</f>
        <v>37351.868750000001</v>
      </c>
      <c r="J309" s="117">
        <f>SUM(G309:I309)</f>
        <v>279532.60065000004</v>
      </c>
      <c r="K309" s="118"/>
    </row>
    <row r="310" spans="1:11" ht="26.25" x14ac:dyDescent="0.2">
      <c r="A310" s="253" t="str">
        <f>A1</f>
        <v xml:space="preserve">                                  แบบแสดงรายการ ปริมาณงานและราคากลางค่าก่อสร้าง</v>
      </c>
      <c r="B310" s="253"/>
      <c r="C310" s="253"/>
      <c r="D310" s="253"/>
      <c r="E310" s="253"/>
      <c r="F310" s="253"/>
      <c r="G310" s="253"/>
      <c r="H310" s="253"/>
      <c r="I310" s="253"/>
      <c r="J310" s="288" t="s">
        <v>281</v>
      </c>
      <c r="K310" s="288"/>
    </row>
    <row r="311" spans="1:11" ht="24" thickBot="1" x14ac:dyDescent="0.25">
      <c r="A311" s="289" t="str">
        <f>A2</f>
        <v>ส่วนราชการ สำนักช่าง องค์การบริหารส่วนจังหวัดตาก</v>
      </c>
      <c r="B311" s="289"/>
      <c r="C311" s="289"/>
      <c r="D311" s="289"/>
      <c r="E311" s="289"/>
      <c r="F311" s="289"/>
      <c r="G311" s="289"/>
      <c r="H311" s="289"/>
      <c r="I311" s="289"/>
      <c r="J311" s="289"/>
      <c r="K311" s="289"/>
    </row>
    <row r="312" spans="1:11" ht="24.75" thickTop="1" x14ac:dyDescent="0.2">
      <c r="A312" s="290" t="s">
        <v>5</v>
      </c>
      <c r="B312" s="290"/>
      <c r="C312" s="212" t="str">
        <f>C3</f>
        <v>ปรับปรุงซ่อมแซมบ้านพักข้าราชการ สำนักงานคลังจังหวัดตาก</v>
      </c>
      <c r="D312" s="212"/>
      <c r="E312" s="212"/>
      <c r="F312" s="290" t="s">
        <v>0</v>
      </c>
      <c r="G312" s="290"/>
      <c r="H312" s="291" t="str">
        <f>H3</f>
        <v>สำนักงานคลังจังหวัดตาก</v>
      </c>
      <c r="I312" s="291"/>
      <c r="J312" s="291"/>
      <c r="K312" s="291"/>
    </row>
    <row r="313" spans="1:11" ht="24" x14ac:dyDescent="0.2">
      <c r="A313" s="330" t="s">
        <v>6</v>
      </c>
      <c r="B313" s="330"/>
      <c r="C313" s="293" t="str">
        <f>C4</f>
        <v>บ้านพักข้าราชการสำนักงานคลังจังหวัดตาก ต.ระแหง อ.เมืองตาก จ.ตาก</v>
      </c>
      <c r="D313" s="293"/>
      <c r="E313" s="293"/>
      <c r="F313" s="294" t="s">
        <v>31</v>
      </c>
      <c r="G313" s="294"/>
      <c r="H313" s="293" t="str">
        <f>H4</f>
        <v>วันที่ 22 เดือน ตุลาคม พ.ศ. 2568</v>
      </c>
      <c r="I313" s="293"/>
      <c r="J313" s="293"/>
      <c r="K313" s="293"/>
    </row>
    <row r="314" spans="1:11" ht="24.75" thickBot="1" x14ac:dyDescent="0.25">
      <c r="A314" s="294" t="s">
        <v>8</v>
      </c>
      <c r="B314" s="294"/>
      <c r="C314" s="295" t="str">
        <f>C5</f>
        <v>004 - 2567</v>
      </c>
      <c r="D314" s="293"/>
      <c r="E314" s="293"/>
      <c r="F314" s="296" t="s">
        <v>32</v>
      </c>
      <c r="G314" s="296"/>
      <c r="H314" s="293" t="str">
        <f>H5</f>
        <v>คณะกรรมการกำหนดราคากลาง</v>
      </c>
      <c r="I314" s="293"/>
      <c r="J314" s="293"/>
      <c r="K314" s="293"/>
    </row>
    <row r="315" spans="1:11" x14ac:dyDescent="0.2">
      <c r="A315" s="297" t="s">
        <v>10</v>
      </c>
      <c r="B315" s="299" t="s">
        <v>11</v>
      </c>
      <c r="C315" s="299"/>
      <c r="D315" s="301" t="s">
        <v>3</v>
      </c>
      <c r="E315" s="303" t="s">
        <v>2</v>
      </c>
      <c r="F315" s="305" t="s">
        <v>42</v>
      </c>
      <c r="G315" s="306"/>
      <c r="H315" s="305" t="s">
        <v>36</v>
      </c>
      <c r="I315" s="306"/>
      <c r="J315" s="211" t="s">
        <v>38</v>
      </c>
      <c r="K315" s="307" t="s">
        <v>4</v>
      </c>
    </row>
    <row r="316" spans="1:11" ht="24.75" thickBot="1" x14ac:dyDescent="0.25">
      <c r="A316" s="298"/>
      <c r="B316" s="300"/>
      <c r="C316" s="300"/>
      <c r="D316" s="302"/>
      <c r="E316" s="304"/>
      <c r="F316" s="99" t="s">
        <v>132</v>
      </c>
      <c r="G316" s="99" t="s">
        <v>37</v>
      </c>
      <c r="H316" s="99" t="s">
        <v>132</v>
      </c>
      <c r="I316" s="99" t="s">
        <v>37</v>
      </c>
      <c r="J316" s="99" t="s">
        <v>24</v>
      </c>
      <c r="K316" s="308"/>
    </row>
    <row r="317" spans="1:11" ht="24" x14ac:dyDescent="0.2">
      <c r="A317" s="100">
        <v>7</v>
      </c>
      <c r="B317" s="213" t="s">
        <v>261</v>
      </c>
      <c r="C317" s="214"/>
      <c r="D317" s="101"/>
      <c r="E317" s="102"/>
      <c r="F317" s="103"/>
      <c r="G317" s="103"/>
      <c r="H317" s="103"/>
      <c r="I317" s="103"/>
      <c r="J317" s="103"/>
      <c r="K317" s="104"/>
    </row>
    <row r="318" spans="1:11" ht="24" x14ac:dyDescent="0.2">
      <c r="A318" s="107"/>
      <c r="B318" s="187" t="s">
        <v>233</v>
      </c>
      <c r="C318" s="188"/>
      <c r="D318" s="108"/>
      <c r="E318" s="109"/>
      <c r="F318" s="110"/>
      <c r="G318" s="103"/>
      <c r="H318" s="103"/>
      <c r="I318" s="103"/>
      <c r="J318" s="103"/>
      <c r="K318" s="104"/>
    </row>
    <row r="319" spans="1:11" ht="24" x14ac:dyDescent="0.2">
      <c r="A319" s="107"/>
      <c r="B319" s="111" t="s">
        <v>137</v>
      </c>
      <c r="C319" s="188" t="s">
        <v>262</v>
      </c>
      <c r="D319" s="108">
        <v>105</v>
      </c>
      <c r="E319" s="109" t="s">
        <v>44</v>
      </c>
      <c r="F319" s="110">
        <v>0</v>
      </c>
      <c r="G319" s="103">
        <f t="shared" ref="G319:G324" si="162">D319*F319</f>
        <v>0</v>
      </c>
      <c r="H319" s="103">
        <v>25</v>
      </c>
      <c r="I319" s="103">
        <f t="shared" ref="I319:I324" si="163">D319*H319</f>
        <v>2625</v>
      </c>
      <c r="J319" s="103">
        <f t="shared" ref="J319:J324" si="164">G319+I319</f>
        <v>2625</v>
      </c>
      <c r="K319" s="184" t="s">
        <v>151</v>
      </c>
    </row>
    <row r="320" spans="1:11" ht="24" x14ac:dyDescent="0.2">
      <c r="A320" s="107"/>
      <c r="B320" s="111" t="s">
        <v>137</v>
      </c>
      <c r="C320" s="188" t="s">
        <v>235</v>
      </c>
      <c r="D320" s="108">
        <v>105</v>
      </c>
      <c r="E320" s="109" t="s">
        <v>44</v>
      </c>
      <c r="F320" s="110">
        <v>244</v>
      </c>
      <c r="G320" s="103">
        <f t="shared" si="162"/>
        <v>25620</v>
      </c>
      <c r="H320" s="103">
        <v>70</v>
      </c>
      <c r="I320" s="103">
        <f t="shared" si="163"/>
        <v>7350</v>
      </c>
      <c r="J320" s="103">
        <f t="shared" si="164"/>
        <v>32970</v>
      </c>
      <c r="K320" s="184"/>
    </row>
    <row r="321" spans="1:11" ht="24" x14ac:dyDescent="0.2">
      <c r="A321" s="107"/>
      <c r="B321" s="111" t="s">
        <v>137</v>
      </c>
      <c r="C321" s="188" t="s">
        <v>237</v>
      </c>
      <c r="D321" s="108">
        <v>105</v>
      </c>
      <c r="E321" s="109" t="s">
        <v>44</v>
      </c>
      <c r="F321" s="110">
        <v>20</v>
      </c>
      <c r="G321" s="103">
        <f t="shared" si="162"/>
        <v>2100</v>
      </c>
      <c r="H321" s="103">
        <v>5</v>
      </c>
      <c r="I321" s="103">
        <f t="shared" si="163"/>
        <v>525</v>
      </c>
      <c r="J321" s="103">
        <f t="shared" si="164"/>
        <v>2625</v>
      </c>
      <c r="K321" s="104"/>
    </row>
    <row r="322" spans="1:11" ht="24" x14ac:dyDescent="0.2">
      <c r="A322" s="107"/>
      <c r="B322" s="111" t="s">
        <v>137</v>
      </c>
      <c r="C322" s="188" t="s">
        <v>236</v>
      </c>
      <c r="D322" s="108">
        <v>18.2</v>
      </c>
      <c r="E322" s="109" t="s">
        <v>145</v>
      </c>
      <c r="F322" s="110">
        <v>120</v>
      </c>
      <c r="G322" s="103">
        <f t="shared" si="162"/>
        <v>2184</v>
      </c>
      <c r="H322" s="103">
        <v>50</v>
      </c>
      <c r="I322" s="103">
        <f t="shared" si="163"/>
        <v>910</v>
      </c>
      <c r="J322" s="103">
        <f t="shared" si="164"/>
        <v>3094</v>
      </c>
      <c r="K322" s="104"/>
    </row>
    <row r="323" spans="1:11" ht="24" x14ac:dyDescent="0.2">
      <c r="A323" s="107"/>
      <c r="B323" s="111" t="s">
        <v>137</v>
      </c>
      <c r="C323" s="188" t="s">
        <v>179</v>
      </c>
      <c r="D323" s="108">
        <v>351</v>
      </c>
      <c r="E323" s="109" t="s">
        <v>148</v>
      </c>
      <c r="F323" s="110">
        <v>2.5</v>
      </c>
      <c r="G323" s="103">
        <f t="shared" si="162"/>
        <v>877.5</v>
      </c>
      <c r="H323" s="103">
        <v>0</v>
      </c>
      <c r="I323" s="103">
        <f t="shared" si="163"/>
        <v>0</v>
      </c>
      <c r="J323" s="103">
        <f t="shared" si="164"/>
        <v>877.5</v>
      </c>
      <c r="K323" s="184"/>
    </row>
    <row r="324" spans="1:11" ht="24" x14ac:dyDescent="0.2">
      <c r="A324" s="107"/>
      <c r="B324" s="111" t="s">
        <v>137</v>
      </c>
      <c r="C324" s="188" t="s">
        <v>260</v>
      </c>
      <c r="D324" s="108">
        <v>122</v>
      </c>
      <c r="E324" s="109" t="s">
        <v>44</v>
      </c>
      <c r="F324" s="110">
        <v>51</v>
      </c>
      <c r="G324" s="103">
        <f t="shared" si="162"/>
        <v>6222</v>
      </c>
      <c r="H324" s="103">
        <v>38</v>
      </c>
      <c r="I324" s="103">
        <f t="shared" si="163"/>
        <v>4636</v>
      </c>
      <c r="J324" s="103">
        <f t="shared" si="164"/>
        <v>10858</v>
      </c>
      <c r="K324" s="104"/>
    </row>
    <row r="325" spans="1:11" ht="24" x14ac:dyDescent="0.2">
      <c r="A325" s="107"/>
      <c r="B325" s="111"/>
      <c r="C325" s="188"/>
      <c r="D325" s="108"/>
      <c r="E325" s="109"/>
      <c r="F325" s="110"/>
      <c r="G325" s="103"/>
      <c r="H325" s="103"/>
      <c r="I325" s="103"/>
      <c r="J325" s="103"/>
      <c r="K325" s="184"/>
    </row>
    <row r="326" spans="1:11" ht="24" x14ac:dyDescent="0.2">
      <c r="A326" s="107"/>
      <c r="B326" s="187" t="s">
        <v>258</v>
      </c>
      <c r="C326" s="188"/>
      <c r="D326" s="108"/>
      <c r="E326" s="109"/>
      <c r="F326" s="110"/>
      <c r="G326" s="103"/>
      <c r="H326" s="103"/>
      <c r="I326" s="103"/>
      <c r="J326" s="103"/>
      <c r="K326" s="104"/>
    </row>
    <row r="327" spans="1:11" ht="24" x14ac:dyDescent="0.2">
      <c r="A327" s="107"/>
      <c r="B327" s="111" t="s">
        <v>137</v>
      </c>
      <c r="C327" s="188" t="s">
        <v>171</v>
      </c>
      <c r="D327" s="108">
        <v>362</v>
      </c>
      <c r="E327" s="109" t="s">
        <v>44</v>
      </c>
      <c r="F327" s="110">
        <v>74</v>
      </c>
      <c r="G327" s="103">
        <f t="shared" ref="G327:G328" si="165">D327*F327</f>
        <v>26788</v>
      </c>
      <c r="H327" s="103">
        <v>34</v>
      </c>
      <c r="I327" s="103">
        <f t="shared" ref="I327:I328" si="166">D327*H327</f>
        <v>12308</v>
      </c>
      <c r="J327" s="103">
        <f t="shared" ref="J327:J328" si="167">G327+I327</f>
        <v>39096</v>
      </c>
      <c r="K327" s="184"/>
    </row>
    <row r="328" spans="1:11" ht="24" x14ac:dyDescent="0.2">
      <c r="A328" s="107"/>
      <c r="B328" s="111" t="s">
        <v>137</v>
      </c>
      <c r="C328" s="188" t="s">
        <v>259</v>
      </c>
      <c r="D328" s="108">
        <v>40</v>
      </c>
      <c r="E328" s="109" t="s">
        <v>44</v>
      </c>
      <c r="F328" s="110">
        <v>51</v>
      </c>
      <c r="G328" s="103">
        <f t="shared" si="165"/>
        <v>2040</v>
      </c>
      <c r="H328" s="103">
        <v>38</v>
      </c>
      <c r="I328" s="103">
        <f t="shared" si="166"/>
        <v>1520</v>
      </c>
      <c r="J328" s="103">
        <f t="shared" si="167"/>
        <v>3560</v>
      </c>
      <c r="K328" s="184"/>
    </row>
    <row r="329" spans="1:11" ht="24" x14ac:dyDescent="0.2">
      <c r="A329" s="107"/>
      <c r="B329" s="111"/>
      <c r="C329" s="188"/>
      <c r="D329" s="108"/>
      <c r="E329" s="109"/>
      <c r="F329" s="110"/>
      <c r="G329" s="103"/>
      <c r="H329" s="103"/>
      <c r="I329" s="103"/>
      <c r="J329" s="103"/>
      <c r="K329" s="104"/>
    </row>
    <row r="330" spans="1:11" x14ac:dyDescent="0.2">
      <c r="A330" s="107"/>
      <c r="B330" s="187" t="s">
        <v>263</v>
      </c>
      <c r="C330" s="188"/>
      <c r="D330" s="108"/>
      <c r="E330" s="109"/>
      <c r="F330" s="110"/>
      <c r="G330" s="103"/>
      <c r="H330" s="103"/>
      <c r="I330" s="103"/>
      <c r="J330" s="103"/>
      <c r="K330" s="184"/>
    </row>
    <row r="331" spans="1:11" ht="24" x14ac:dyDescent="0.2">
      <c r="A331" s="107"/>
      <c r="B331" s="111" t="s">
        <v>137</v>
      </c>
      <c r="C331" s="188" t="s">
        <v>241</v>
      </c>
      <c r="D331" s="108">
        <v>1</v>
      </c>
      <c r="E331" s="109" t="s">
        <v>45</v>
      </c>
      <c r="F331" s="110">
        <v>0</v>
      </c>
      <c r="G331" s="103">
        <f t="shared" ref="G331:G333" si="168">D331*F331</f>
        <v>0</v>
      </c>
      <c r="H331" s="103">
        <v>120</v>
      </c>
      <c r="I331" s="103">
        <f t="shared" ref="I331:I333" si="169">D331*H331</f>
        <v>120</v>
      </c>
      <c r="J331" s="103">
        <f t="shared" ref="J331:J333" si="170">G331+I331</f>
        <v>120</v>
      </c>
      <c r="K331" s="184" t="s">
        <v>152</v>
      </c>
    </row>
    <row r="332" spans="1:11" ht="24" x14ac:dyDescent="0.2">
      <c r="A332" s="107"/>
      <c r="B332" s="111" t="s">
        <v>137</v>
      </c>
      <c r="C332" s="188" t="s">
        <v>242</v>
      </c>
      <c r="D332" s="108">
        <v>6.3</v>
      </c>
      <c r="E332" s="109" t="s">
        <v>44</v>
      </c>
      <c r="F332" s="110">
        <v>2100</v>
      </c>
      <c r="G332" s="103">
        <f t="shared" si="168"/>
        <v>13230</v>
      </c>
      <c r="H332" s="103">
        <v>0</v>
      </c>
      <c r="I332" s="103">
        <f t="shared" si="169"/>
        <v>0</v>
      </c>
      <c r="J332" s="103">
        <f t="shared" si="170"/>
        <v>13230</v>
      </c>
      <c r="K332" s="104"/>
    </row>
    <row r="333" spans="1:11" ht="24.75" thickBot="1" x14ac:dyDescent="0.25">
      <c r="A333" s="107"/>
      <c r="B333" s="111" t="s">
        <v>137</v>
      </c>
      <c r="C333" s="188" t="s">
        <v>243</v>
      </c>
      <c r="D333" s="108">
        <v>6.3</v>
      </c>
      <c r="E333" s="109" t="s">
        <v>44</v>
      </c>
      <c r="F333" s="110">
        <v>2400</v>
      </c>
      <c r="G333" s="103">
        <f t="shared" si="168"/>
        <v>15120</v>
      </c>
      <c r="H333" s="103">
        <v>0</v>
      </c>
      <c r="I333" s="103">
        <f t="shared" si="169"/>
        <v>0</v>
      </c>
      <c r="J333" s="103">
        <f t="shared" si="170"/>
        <v>15120</v>
      </c>
      <c r="K333" s="104"/>
    </row>
    <row r="334" spans="1:11" ht="24.75" thickBot="1" x14ac:dyDescent="0.25">
      <c r="A334" s="113"/>
      <c r="B334" s="311" t="s">
        <v>135</v>
      </c>
      <c r="C334" s="312"/>
      <c r="D334" s="114"/>
      <c r="E334" s="115"/>
      <c r="F334" s="116"/>
      <c r="G334" s="117">
        <f>SUM(G317:G333)</f>
        <v>94181.5</v>
      </c>
      <c r="H334" s="116"/>
      <c r="I334" s="117">
        <f>SUM(I317:I333)</f>
        <v>29994</v>
      </c>
      <c r="J334" s="117">
        <f>SUM(G334:I334)</f>
        <v>124175.5</v>
      </c>
      <c r="K334" s="118"/>
    </row>
    <row r="335" spans="1:11" ht="26.25" x14ac:dyDescent="0.2">
      <c r="A335" s="253" t="str">
        <f>A1</f>
        <v xml:space="preserve">                                  แบบแสดงรายการ ปริมาณงานและราคากลางค่าก่อสร้าง</v>
      </c>
      <c r="B335" s="253"/>
      <c r="C335" s="253"/>
      <c r="D335" s="253"/>
      <c r="E335" s="253"/>
      <c r="F335" s="253"/>
      <c r="G335" s="253"/>
      <c r="H335" s="253"/>
      <c r="I335" s="253"/>
      <c r="J335" s="288" t="s">
        <v>282</v>
      </c>
      <c r="K335" s="288"/>
    </row>
    <row r="336" spans="1:11" ht="24" thickBot="1" x14ac:dyDescent="0.25">
      <c r="A336" s="289" t="str">
        <f>A2</f>
        <v>ส่วนราชการ สำนักช่าง องค์การบริหารส่วนจังหวัดตาก</v>
      </c>
      <c r="B336" s="289"/>
      <c r="C336" s="289"/>
      <c r="D336" s="289"/>
      <c r="E336" s="289"/>
      <c r="F336" s="289"/>
      <c r="G336" s="289"/>
      <c r="H336" s="289"/>
      <c r="I336" s="289"/>
      <c r="J336" s="289"/>
      <c r="K336" s="289"/>
    </row>
    <row r="337" spans="1:11" ht="24.75" thickTop="1" x14ac:dyDescent="0.2">
      <c r="A337" s="290" t="s">
        <v>5</v>
      </c>
      <c r="B337" s="290"/>
      <c r="C337" s="216" t="str">
        <f>C3</f>
        <v>ปรับปรุงซ่อมแซมบ้านพักข้าราชการ สำนักงานคลังจังหวัดตาก</v>
      </c>
      <c r="D337" s="216"/>
      <c r="E337" s="216"/>
      <c r="F337" s="290" t="s">
        <v>0</v>
      </c>
      <c r="G337" s="290"/>
      <c r="H337" s="291" t="str">
        <f>H3</f>
        <v>สำนักงานคลังจังหวัดตาก</v>
      </c>
      <c r="I337" s="291"/>
      <c r="J337" s="291"/>
      <c r="K337" s="291"/>
    </row>
    <row r="338" spans="1:11" ht="24" x14ac:dyDescent="0.2">
      <c r="A338" s="330" t="s">
        <v>6</v>
      </c>
      <c r="B338" s="330"/>
      <c r="C338" s="293" t="str">
        <f>C4</f>
        <v>บ้านพักข้าราชการสำนักงานคลังจังหวัดตาก ต.ระแหง อ.เมืองตาก จ.ตาก</v>
      </c>
      <c r="D338" s="293"/>
      <c r="E338" s="293"/>
      <c r="F338" s="294" t="s">
        <v>31</v>
      </c>
      <c r="G338" s="294"/>
      <c r="H338" s="293" t="str">
        <f>H4</f>
        <v>วันที่ 22 เดือน ตุลาคม พ.ศ. 2568</v>
      </c>
      <c r="I338" s="293"/>
      <c r="J338" s="293"/>
      <c r="K338" s="293"/>
    </row>
    <row r="339" spans="1:11" ht="24.75" thickBot="1" x14ac:dyDescent="0.25">
      <c r="A339" s="294" t="s">
        <v>8</v>
      </c>
      <c r="B339" s="294"/>
      <c r="C339" s="295" t="str">
        <f>C5</f>
        <v>004 - 2567</v>
      </c>
      <c r="D339" s="293"/>
      <c r="E339" s="293"/>
      <c r="F339" s="296" t="s">
        <v>32</v>
      </c>
      <c r="G339" s="296"/>
      <c r="H339" s="293" t="str">
        <f>H5</f>
        <v>คณะกรรมการกำหนดราคากลาง</v>
      </c>
      <c r="I339" s="293"/>
      <c r="J339" s="293"/>
      <c r="K339" s="293"/>
    </row>
    <row r="340" spans="1:11" x14ac:dyDescent="0.2">
      <c r="A340" s="297" t="s">
        <v>10</v>
      </c>
      <c r="B340" s="299" t="s">
        <v>11</v>
      </c>
      <c r="C340" s="299"/>
      <c r="D340" s="301" t="s">
        <v>3</v>
      </c>
      <c r="E340" s="303" t="s">
        <v>2</v>
      </c>
      <c r="F340" s="305" t="s">
        <v>42</v>
      </c>
      <c r="G340" s="306"/>
      <c r="H340" s="305" t="s">
        <v>36</v>
      </c>
      <c r="I340" s="306"/>
      <c r="J340" s="217" t="s">
        <v>38</v>
      </c>
      <c r="K340" s="307" t="s">
        <v>4</v>
      </c>
    </row>
    <row r="341" spans="1:11" ht="24.75" thickBot="1" x14ac:dyDescent="0.25">
      <c r="A341" s="298"/>
      <c r="B341" s="300"/>
      <c r="C341" s="300"/>
      <c r="D341" s="302"/>
      <c r="E341" s="304"/>
      <c r="F341" s="99" t="s">
        <v>132</v>
      </c>
      <c r="G341" s="99" t="s">
        <v>37</v>
      </c>
      <c r="H341" s="99" t="s">
        <v>132</v>
      </c>
      <c r="I341" s="99" t="s">
        <v>37</v>
      </c>
      <c r="J341" s="99" t="s">
        <v>24</v>
      </c>
      <c r="K341" s="308"/>
    </row>
    <row r="342" spans="1:11" ht="24" x14ac:dyDescent="0.2">
      <c r="A342" s="100"/>
      <c r="B342" s="328" t="s">
        <v>131</v>
      </c>
      <c r="C342" s="329"/>
      <c r="D342" s="101"/>
      <c r="E342" s="102"/>
      <c r="F342" s="103"/>
      <c r="G342" s="103">
        <f>G334</f>
        <v>94181.5</v>
      </c>
      <c r="H342" s="103"/>
      <c r="I342" s="103">
        <f>I334</f>
        <v>29994</v>
      </c>
      <c r="J342" s="103">
        <f>J334</f>
        <v>124175.5</v>
      </c>
      <c r="K342" s="104"/>
    </row>
    <row r="343" spans="1:11" ht="24" x14ac:dyDescent="0.2">
      <c r="A343" s="107"/>
      <c r="B343" s="111" t="s">
        <v>137</v>
      </c>
      <c r="C343" s="188" t="s">
        <v>244</v>
      </c>
      <c r="D343" s="108">
        <v>1</v>
      </c>
      <c r="E343" s="109" t="s">
        <v>45</v>
      </c>
      <c r="F343" s="110">
        <v>0</v>
      </c>
      <c r="G343" s="103">
        <f t="shared" ref="G343:G347" si="171">D343*F343</f>
        <v>0</v>
      </c>
      <c r="H343" s="103">
        <v>30</v>
      </c>
      <c r="I343" s="103">
        <f t="shared" ref="I343:I347" si="172">D343*H343</f>
        <v>30</v>
      </c>
      <c r="J343" s="103">
        <f t="shared" ref="J343:J347" si="173">G343+I343</f>
        <v>30</v>
      </c>
      <c r="K343" s="184" t="s">
        <v>152</v>
      </c>
    </row>
    <row r="344" spans="1:11" ht="24" x14ac:dyDescent="0.2">
      <c r="A344" s="107"/>
      <c r="B344" s="111" t="s">
        <v>137</v>
      </c>
      <c r="C344" s="188" t="s">
        <v>245</v>
      </c>
      <c r="D344" s="108">
        <v>1</v>
      </c>
      <c r="E344" s="109" t="s">
        <v>45</v>
      </c>
      <c r="F344" s="110">
        <v>3346</v>
      </c>
      <c r="G344" s="103">
        <f t="shared" si="171"/>
        <v>3346</v>
      </c>
      <c r="H344" s="103">
        <v>175</v>
      </c>
      <c r="I344" s="103">
        <f t="shared" si="172"/>
        <v>175</v>
      </c>
      <c r="J344" s="103">
        <f t="shared" si="173"/>
        <v>3521</v>
      </c>
      <c r="K344" s="104"/>
    </row>
    <row r="345" spans="1:11" ht="24" x14ac:dyDescent="0.2">
      <c r="A345" s="107"/>
      <c r="B345" s="111" t="s">
        <v>137</v>
      </c>
      <c r="C345" s="188" t="s">
        <v>246</v>
      </c>
      <c r="D345" s="108">
        <v>1.6</v>
      </c>
      <c r="E345" s="109" t="s">
        <v>44</v>
      </c>
      <c r="F345" s="110">
        <v>2400</v>
      </c>
      <c r="G345" s="103">
        <f t="shared" si="171"/>
        <v>3840</v>
      </c>
      <c r="H345" s="103">
        <v>0</v>
      </c>
      <c r="I345" s="103">
        <f t="shared" si="172"/>
        <v>0</v>
      </c>
      <c r="J345" s="103">
        <f t="shared" si="173"/>
        <v>3840</v>
      </c>
      <c r="K345" s="104"/>
    </row>
    <row r="346" spans="1:11" ht="24" x14ac:dyDescent="0.2">
      <c r="A346" s="107"/>
      <c r="B346" s="111" t="s">
        <v>137</v>
      </c>
      <c r="C346" s="188" t="s">
        <v>264</v>
      </c>
      <c r="D346" s="108">
        <v>4.2300000000000004</v>
      </c>
      <c r="E346" s="109" t="s">
        <v>44</v>
      </c>
      <c r="F346" s="110">
        <v>1900</v>
      </c>
      <c r="G346" s="103">
        <f t="shared" si="171"/>
        <v>8037.0000000000009</v>
      </c>
      <c r="H346" s="103">
        <v>0</v>
      </c>
      <c r="I346" s="103">
        <f t="shared" si="172"/>
        <v>0</v>
      </c>
      <c r="J346" s="103">
        <f t="shared" si="173"/>
        <v>8037.0000000000009</v>
      </c>
      <c r="K346" s="104"/>
    </row>
    <row r="347" spans="1:11" ht="24" x14ac:dyDescent="0.2">
      <c r="A347" s="107"/>
      <c r="B347" s="111" t="s">
        <v>137</v>
      </c>
      <c r="C347" s="188" t="s">
        <v>165</v>
      </c>
      <c r="D347" s="108">
        <v>2.7</v>
      </c>
      <c r="E347" s="109" t="s">
        <v>44</v>
      </c>
      <c r="F347" s="110">
        <v>719.09</v>
      </c>
      <c r="G347" s="103">
        <f t="shared" si="171"/>
        <v>1941.5430000000001</v>
      </c>
      <c r="H347" s="103">
        <v>0</v>
      </c>
      <c r="I347" s="103">
        <f t="shared" si="172"/>
        <v>0</v>
      </c>
      <c r="J347" s="103">
        <f t="shared" si="173"/>
        <v>1941.5430000000001</v>
      </c>
      <c r="K347" s="104"/>
    </row>
    <row r="348" spans="1:11" ht="24" x14ac:dyDescent="0.2">
      <c r="A348" s="107"/>
      <c r="B348" s="111"/>
      <c r="C348" s="188" t="s">
        <v>257</v>
      </c>
      <c r="D348" s="108"/>
      <c r="E348" s="109"/>
      <c r="F348" s="110"/>
      <c r="G348" s="103"/>
      <c r="H348" s="103"/>
      <c r="I348" s="103"/>
      <c r="J348" s="103"/>
      <c r="K348" s="104"/>
    </row>
    <row r="349" spans="1:11" ht="24" x14ac:dyDescent="0.2">
      <c r="A349" s="107"/>
      <c r="B349" s="111"/>
      <c r="C349" s="188"/>
      <c r="D349" s="108"/>
      <c r="E349" s="109"/>
      <c r="F349" s="110"/>
      <c r="G349" s="103"/>
      <c r="H349" s="103"/>
      <c r="I349" s="103"/>
      <c r="J349" s="103"/>
      <c r="K349" s="184"/>
    </row>
    <row r="350" spans="1:11" x14ac:dyDescent="0.2">
      <c r="A350" s="107"/>
      <c r="B350" s="187" t="s">
        <v>265</v>
      </c>
      <c r="C350" s="188"/>
      <c r="D350" s="108"/>
      <c r="E350" s="109"/>
      <c r="F350" s="110"/>
      <c r="G350" s="103"/>
      <c r="H350" s="103"/>
      <c r="I350" s="103"/>
      <c r="J350" s="103"/>
      <c r="K350" s="184"/>
    </row>
    <row r="351" spans="1:11" ht="24" x14ac:dyDescent="0.2">
      <c r="A351" s="107"/>
      <c r="B351" s="111" t="s">
        <v>137</v>
      </c>
      <c r="C351" s="188" t="s">
        <v>241</v>
      </c>
      <c r="D351" s="108">
        <v>1</v>
      </c>
      <c r="E351" s="109" t="s">
        <v>45</v>
      </c>
      <c r="F351" s="110">
        <v>0</v>
      </c>
      <c r="G351" s="103">
        <f t="shared" ref="G351:G357" si="174">D351*F351</f>
        <v>0</v>
      </c>
      <c r="H351" s="103">
        <v>120</v>
      </c>
      <c r="I351" s="103">
        <f t="shared" ref="I351:I357" si="175">D351*H351</f>
        <v>120</v>
      </c>
      <c r="J351" s="103">
        <f t="shared" ref="J351:J357" si="176">G351+I351</f>
        <v>120</v>
      </c>
      <c r="K351" s="184" t="s">
        <v>152</v>
      </c>
    </row>
    <row r="352" spans="1:11" ht="24" x14ac:dyDescent="0.2">
      <c r="A352" s="107"/>
      <c r="B352" s="111" t="s">
        <v>137</v>
      </c>
      <c r="C352" s="188" t="s">
        <v>242</v>
      </c>
      <c r="D352" s="108">
        <v>6.3</v>
      </c>
      <c r="E352" s="109" t="s">
        <v>44</v>
      </c>
      <c r="F352" s="110">
        <v>2100</v>
      </c>
      <c r="G352" s="103">
        <f t="shared" si="174"/>
        <v>13230</v>
      </c>
      <c r="H352" s="103">
        <v>0</v>
      </c>
      <c r="I352" s="103">
        <f t="shared" si="175"/>
        <v>0</v>
      </c>
      <c r="J352" s="103">
        <f t="shared" si="176"/>
        <v>13230</v>
      </c>
      <c r="K352" s="104"/>
    </row>
    <row r="353" spans="1:11" ht="24" x14ac:dyDescent="0.2">
      <c r="A353" s="107"/>
      <c r="B353" s="111" t="s">
        <v>137</v>
      </c>
      <c r="C353" s="188" t="s">
        <v>243</v>
      </c>
      <c r="D353" s="108">
        <v>6.3</v>
      </c>
      <c r="E353" s="109" t="s">
        <v>44</v>
      </c>
      <c r="F353" s="110">
        <v>2400</v>
      </c>
      <c r="G353" s="103">
        <f t="shared" si="174"/>
        <v>15120</v>
      </c>
      <c r="H353" s="103">
        <v>0</v>
      </c>
      <c r="I353" s="103">
        <f t="shared" si="175"/>
        <v>0</v>
      </c>
      <c r="J353" s="103">
        <f t="shared" si="176"/>
        <v>15120</v>
      </c>
      <c r="K353" s="104"/>
    </row>
    <row r="354" spans="1:11" ht="24" x14ac:dyDescent="0.2">
      <c r="A354" s="107"/>
      <c r="B354" s="111" t="s">
        <v>137</v>
      </c>
      <c r="C354" s="188" t="s">
        <v>244</v>
      </c>
      <c r="D354" s="108">
        <v>1</v>
      </c>
      <c r="E354" s="109" t="s">
        <v>45</v>
      </c>
      <c r="F354" s="110">
        <v>0</v>
      </c>
      <c r="G354" s="103">
        <f t="shared" si="174"/>
        <v>0</v>
      </c>
      <c r="H354" s="103">
        <v>30</v>
      </c>
      <c r="I354" s="103">
        <f t="shared" si="175"/>
        <v>30</v>
      </c>
      <c r="J354" s="103">
        <f t="shared" si="176"/>
        <v>30</v>
      </c>
      <c r="K354" s="184" t="s">
        <v>152</v>
      </c>
    </row>
    <row r="355" spans="1:11" ht="24" x14ac:dyDescent="0.2">
      <c r="A355" s="107"/>
      <c r="B355" s="111" t="s">
        <v>137</v>
      </c>
      <c r="C355" s="188" t="s">
        <v>245</v>
      </c>
      <c r="D355" s="108">
        <v>1</v>
      </c>
      <c r="E355" s="109" t="s">
        <v>45</v>
      </c>
      <c r="F355" s="110">
        <v>3346</v>
      </c>
      <c r="G355" s="103">
        <f t="shared" si="174"/>
        <v>3346</v>
      </c>
      <c r="H355" s="103">
        <v>175</v>
      </c>
      <c r="I355" s="103">
        <f t="shared" si="175"/>
        <v>175</v>
      </c>
      <c r="J355" s="103">
        <f t="shared" si="176"/>
        <v>3521</v>
      </c>
      <c r="K355" s="104"/>
    </row>
    <row r="356" spans="1:11" ht="24" x14ac:dyDescent="0.2">
      <c r="A356" s="107"/>
      <c r="B356" s="111" t="s">
        <v>137</v>
      </c>
      <c r="C356" s="188" t="s">
        <v>246</v>
      </c>
      <c r="D356" s="108">
        <v>1.6</v>
      </c>
      <c r="E356" s="109" t="s">
        <v>44</v>
      </c>
      <c r="F356" s="110">
        <v>2400</v>
      </c>
      <c r="G356" s="103">
        <f t="shared" si="174"/>
        <v>3840</v>
      </c>
      <c r="H356" s="103">
        <v>0</v>
      </c>
      <c r="I356" s="103">
        <f t="shared" si="175"/>
        <v>0</v>
      </c>
      <c r="J356" s="103">
        <f t="shared" si="176"/>
        <v>3840</v>
      </c>
      <c r="K356" s="104"/>
    </row>
    <row r="357" spans="1:11" ht="24" x14ac:dyDescent="0.2">
      <c r="A357" s="107"/>
      <c r="B357" s="111" t="s">
        <v>137</v>
      </c>
      <c r="C357" s="188" t="s">
        <v>264</v>
      </c>
      <c r="D357" s="108">
        <v>4.2300000000000004</v>
      </c>
      <c r="E357" s="109" t="s">
        <v>44</v>
      </c>
      <c r="F357" s="110">
        <v>1900</v>
      </c>
      <c r="G357" s="103">
        <f t="shared" si="174"/>
        <v>8037.0000000000009</v>
      </c>
      <c r="H357" s="103">
        <v>0</v>
      </c>
      <c r="I357" s="103">
        <f t="shared" si="175"/>
        <v>0</v>
      </c>
      <c r="J357" s="103">
        <f t="shared" si="176"/>
        <v>8037.0000000000009</v>
      </c>
      <c r="K357" s="104"/>
    </row>
    <row r="358" spans="1:11" ht="24.75" thickBot="1" x14ac:dyDescent="0.25">
      <c r="A358" s="107"/>
      <c r="B358" s="111"/>
      <c r="C358" s="188"/>
      <c r="D358" s="108"/>
      <c r="E358" s="109"/>
      <c r="F358" s="110"/>
      <c r="G358" s="103"/>
      <c r="H358" s="103"/>
      <c r="I358" s="103"/>
      <c r="J358" s="103"/>
      <c r="K358" s="104"/>
    </row>
    <row r="359" spans="1:11" ht="24.75" thickBot="1" x14ac:dyDescent="0.25">
      <c r="A359" s="113"/>
      <c r="B359" s="311" t="s">
        <v>135</v>
      </c>
      <c r="C359" s="312"/>
      <c r="D359" s="114"/>
      <c r="E359" s="115"/>
      <c r="F359" s="116"/>
      <c r="G359" s="117">
        <f>SUM(G342:G358)</f>
        <v>154919.04300000001</v>
      </c>
      <c r="H359" s="116"/>
      <c r="I359" s="117">
        <f>SUM(I342:I358)</f>
        <v>30524</v>
      </c>
      <c r="J359" s="117">
        <f>SUM(G359:I359)</f>
        <v>185443.04300000001</v>
      </c>
      <c r="K359" s="118"/>
    </row>
    <row r="360" spans="1:11" ht="26.25" x14ac:dyDescent="0.2">
      <c r="A360" s="253" t="str">
        <f>A1</f>
        <v xml:space="preserve">                                  แบบแสดงรายการ ปริมาณงานและราคากลางค่าก่อสร้าง</v>
      </c>
      <c r="B360" s="253"/>
      <c r="C360" s="253"/>
      <c r="D360" s="253"/>
      <c r="E360" s="253"/>
      <c r="F360" s="253"/>
      <c r="G360" s="253"/>
      <c r="H360" s="253"/>
      <c r="I360" s="253"/>
      <c r="J360" s="288" t="s">
        <v>268</v>
      </c>
      <c r="K360" s="288"/>
    </row>
    <row r="361" spans="1:11" ht="24" thickBot="1" x14ac:dyDescent="0.25">
      <c r="A361" s="289" t="str">
        <f>A2</f>
        <v>ส่วนราชการ สำนักช่าง องค์การบริหารส่วนจังหวัดตาก</v>
      </c>
      <c r="B361" s="289"/>
      <c r="C361" s="289"/>
      <c r="D361" s="289"/>
      <c r="E361" s="289"/>
      <c r="F361" s="289"/>
      <c r="G361" s="289"/>
      <c r="H361" s="289"/>
      <c r="I361" s="289"/>
      <c r="J361" s="289"/>
      <c r="K361" s="289"/>
    </row>
    <row r="362" spans="1:11" ht="24.75" thickTop="1" x14ac:dyDescent="0.2">
      <c r="A362" s="290" t="s">
        <v>5</v>
      </c>
      <c r="B362" s="290"/>
      <c r="C362" s="216" t="str">
        <f>C3</f>
        <v>ปรับปรุงซ่อมแซมบ้านพักข้าราชการ สำนักงานคลังจังหวัดตาก</v>
      </c>
      <c r="D362" s="216"/>
      <c r="E362" s="216"/>
      <c r="F362" s="290" t="s">
        <v>0</v>
      </c>
      <c r="G362" s="290"/>
      <c r="H362" s="291" t="str">
        <f>H3</f>
        <v>สำนักงานคลังจังหวัดตาก</v>
      </c>
      <c r="I362" s="291"/>
      <c r="J362" s="291"/>
      <c r="K362" s="291"/>
    </row>
    <row r="363" spans="1:11" ht="24" x14ac:dyDescent="0.2">
      <c r="A363" s="330" t="s">
        <v>6</v>
      </c>
      <c r="B363" s="330"/>
      <c r="C363" s="293" t="str">
        <f>C4</f>
        <v>บ้านพักข้าราชการสำนักงานคลังจังหวัดตาก ต.ระแหง อ.เมืองตาก จ.ตาก</v>
      </c>
      <c r="D363" s="293"/>
      <c r="E363" s="293"/>
      <c r="F363" s="294" t="s">
        <v>31</v>
      </c>
      <c r="G363" s="294"/>
      <c r="H363" s="293" t="str">
        <f>H4</f>
        <v>วันที่ 22 เดือน ตุลาคม พ.ศ. 2568</v>
      </c>
      <c r="I363" s="293"/>
      <c r="J363" s="293"/>
      <c r="K363" s="293"/>
    </row>
    <row r="364" spans="1:11" ht="24.75" thickBot="1" x14ac:dyDescent="0.25">
      <c r="A364" s="294" t="s">
        <v>8</v>
      </c>
      <c r="B364" s="294"/>
      <c r="C364" s="295" t="str">
        <f>C5</f>
        <v>004 - 2567</v>
      </c>
      <c r="D364" s="293"/>
      <c r="E364" s="293"/>
      <c r="F364" s="296" t="s">
        <v>32</v>
      </c>
      <c r="G364" s="296"/>
      <c r="H364" s="293" t="str">
        <f>H5</f>
        <v>คณะกรรมการกำหนดราคากลาง</v>
      </c>
      <c r="I364" s="293"/>
      <c r="J364" s="293"/>
      <c r="K364" s="293"/>
    </row>
    <row r="365" spans="1:11" x14ac:dyDescent="0.2">
      <c r="A365" s="297" t="s">
        <v>10</v>
      </c>
      <c r="B365" s="299" t="s">
        <v>11</v>
      </c>
      <c r="C365" s="299"/>
      <c r="D365" s="301" t="s">
        <v>3</v>
      </c>
      <c r="E365" s="303" t="s">
        <v>2</v>
      </c>
      <c r="F365" s="305" t="s">
        <v>42</v>
      </c>
      <c r="G365" s="306"/>
      <c r="H365" s="305" t="s">
        <v>36</v>
      </c>
      <c r="I365" s="306"/>
      <c r="J365" s="217" t="s">
        <v>38</v>
      </c>
      <c r="K365" s="307" t="s">
        <v>4</v>
      </c>
    </row>
    <row r="366" spans="1:11" ht="24.75" thickBot="1" x14ac:dyDescent="0.25">
      <c r="A366" s="298"/>
      <c r="B366" s="300"/>
      <c r="C366" s="300"/>
      <c r="D366" s="302"/>
      <c r="E366" s="304"/>
      <c r="F366" s="99" t="s">
        <v>132</v>
      </c>
      <c r="G366" s="99" t="s">
        <v>37</v>
      </c>
      <c r="H366" s="99" t="s">
        <v>132</v>
      </c>
      <c r="I366" s="99" t="s">
        <v>37</v>
      </c>
      <c r="J366" s="99" t="s">
        <v>24</v>
      </c>
      <c r="K366" s="308"/>
    </row>
    <row r="367" spans="1:11" ht="24" x14ac:dyDescent="0.2">
      <c r="A367" s="100"/>
      <c r="B367" s="328" t="s">
        <v>131</v>
      </c>
      <c r="C367" s="329"/>
      <c r="D367" s="101"/>
      <c r="E367" s="102"/>
      <c r="F367" s="103"/>
      <c r="G367" s="103">
        <f>G359</f>
        <v>154919.04300000001</v>
      </c>
      <c r="H367" s="103"/>
      <c r="I367" s="103">
        <f>I359</f>
        <v>30524</v>
      </c>
      <c r="J367" s="103">
        <f>J359</f>
        <v>185443.04300000001</v>
      </c>
      <c r="K367" s="104"/>
    </row>
    <row r="368" spans="1:11" x14ac:dyDescent="0.2">
      <c r="A368" s="107"/>
      <c r="B368" s="187" t="s">
        <v>266</v>
      </c>
      <c r="C368" s="188"/>
      <c r="D368" s="108"/>
      <c r="E368" s="109"/>
      <c r="F368" s="110"/>
      <c r="G368" s="103"/>
      <c r="H368" s="103"/>
      <c r="I368" s="103"/>
      <c r="J368" s="103"/>
      <c r="K368" s="184"/>
    </row>
    <row r="369" spans="1:11" ht="24" x14ac:dyDescent="0.2">
      <c r="A369" s="107"/>
      <c r="B369" s="111" t="s">
        <v>137</v>
      </c>
      <c r="C369" s="188" t="s">
        <v>241</v>
      </c>
      <c r="D369" s="108">
        <v>1</v>
      </c>
      <c r="E369" s="109" t="s">
        <v>45</v>
      </c>
      <c r="F369" s="110">
        <v>0</v>
      </c>
      <c r="G369" s="103">
        <f t="shared" ref="G369:G375" si="177">D369*F369</f>
        <v>0</v>
      </c>
      <c r="H369" s="103">
        <v>120</v>
      </c>
      <c r="I369" s="103">
        <f t="shared" ref="I369:I375" si="178">D369*H369</f>
        <v>120</v>
      </c>
      <c r="J369" s="103">
        <f t="shared" ref="J369:J375" si="179">G369+I369</f>
        <v>120</v>
      </c>
      <c r="K369" s="184" t="s">
        <v>152</v>
      </c>
    </row>
    <row r="370" spans="1:11" ht="24" x14ac:dyDescent="0.2">
      <c r="A370" s="107"/>
      <c r="B370" s="111" t="s">
        <v>137</v>
      </c>
      <c r="C370" s="188" t="s">
        <v>242</v>
      </c>
      <c r="D370" s="108">
        <v>6.3</v>
      </c>
      <c r="E370" s="109" t="s">
        <v>44</v>
      </c>
      <c r="F370" s="110">
        <v>2100</v>
      </c>
      <c r="G370" s="103">
        <f t="shared" si="177"/>
        <v>13230</v>
      </c>
      <c r="H370" s="103">
        <v>0</v>
      </c>
      <c r="I370" s="103">
        <f t="shared" si="178"/>
        <v>0</v>
      </c>
      <c r="J370" s="103">
        <f t="shared" si="179"/>
        <v>13230</v>
      </c>
      <c r="K370" s="104"/>
    </row>
    <row r="371" spans="1:11" ht="24" x14ac:dyDescent="0.2">
      <c r="A371" s="107"/>
      <c r="B371" s="111" t="s">
        <v>137</v>
      </c>
      <c r="C371" s="188" t="s">
        <v>243</v>
      </c>
      <c r="D371" s="108">
        <v>6.3</v>
      </c>
      <c r="E371" s="109" t="s">
        <v>44</v>
      </c>
      <c r="F371" s="110">
        <v>2400</v>
      </c>
      <c r="G371" s="103">
        <f t="shared" si="177"/>
        <v>15120</v>
      </c>
      <c r="H371" s="103">
        <v>0</v>
      </c>
      <c r="I371" s="103">
        <f t="shared" si="178"/>
        <v>0</v>
      </c>
      <c r="J371" s="103">
        <f t="shared" si="179"/>
        <v>15120</v>
      </c>
      <c r="K371" s="104"/>
    </row>
    <row r="372" spans="1:11" ht="24" x14ac:dyDescent="0.2">
      <c r="A372" s="107"/>
      <c r="B372" s="111" t="s">
        <v>137</v>
      </c>
      <c r="C372" s="188" t="s">
        <v>244</v>
      </c>
      <c r="D372" s="108">
        <v>1</v>
      </c>
      <c r="E372" s="109" t="s">
        <v>45</v>
      </c>
      <c r="F372" s="110">
        <v>0</v>
      </c>
      <c r="G372" s="103">
        <f t="shared" si="177"/>
        <v>0</v>
      </c>
      <c r="H372" s="103">
        <v>30</v>
      </c>
      <c r="I372" s="103">
        <f t="shared" si="178"/>
        <v>30</v>
      </c>
      <c r="J372" s="103">
        <f t="shared" si="179"/>
        <v>30</v>
      </c>
      <c r="K372" s="184" t="s">
        <v>152</v>
      </c>
    </row>
    <row r="373" spans="1:11" ht="24" x14ac:dyDescent="0.2">
      <c r="A373" s="107"/>
      <c r="B373" s="111" t="s">
        <v>137</v>
      </c>
      <c r="C373" s="188" t="s">
        <v>245</v>
      </c>
      <c r="D373" s="108">
        <v>1</v>
      </c>
      <c r="E373" s="109" t="s">
        <v>45</v>
      </c>
      <c r="F373" s="110">
        <v>3346</v>
      </c>
      <c r="G373" s="103">
        <f t="shared" si="177"/>
        <v>3346</v>
      </c>
      <c r="H373" s="103">
        <v>175</v>
      </c>
      <c r="I373" s="103">
        <f t="shared" si="178"/>
        <v>175</v>
      </c>
      <c r="J373" s="103">
        <f t="shared" si="179"/>
        <v>3521</v>
      </c>
      <c r="K373" s="104"/>
    </row>
    <row r="374" spans="1:11" ht="24" x14ac:dyDescent="0.2">
      <c r="A374" s="107"/>
      <c r="B374" s="111" t="s">
        <v>137</v>
      </c>
      <c r="C374" s="188" t="s">
        <v>246</v>
      </c>
      <c r="D374" s="108">
        <v>1.6</v>
      </c>
      <c r="E374" s="109" t="s">
        <v>44</v>
      </c>
      <c r="F374" s="110">
        <v>2400</v>
      </c>
      <c r="G374" s="103">
        <f t="shared" si="177"/>
        <v>3840</v>
      </c>
      <c r="H374" s="103">
        <v>0</v>
      </c>
      <c r="I374" s="103">
        <f t="shared" si="178"/>
        <v>0</v>
      </c>
      <c r="J374" s="103">
        <f t="shared" si="179"/>
        <v>3840</v>
      </c>
      <c r="K374" s="104"/>
    </row>
    <row r="375" spans="1:11" ht="24" x14ac:dyDescent="0.2">
      <c r="A375" s="107"/>
      <c r="B375" s="111" t="s">
        <v>137</v>
      </c>
      <c r="C375" s="188" t="s">
        <v>267</v>
      </c>
      <c r="D375" s="108">
        <v>1.65</v>
      </c>
      <c r="E375" s="109" t="s">
        <v>44</v>
      </c>
      <c r="F375" s="110">
        <v>1900</v>
      </c>
      <c r="G375" s="103">
        <f t="shared" si="177"/>
        <v>3135</v>
      </c>
      <c r="H375" s="103">
        <v>0</v>
      </c>
      <c r="I375" s="103">
        <f t="shared" si="178"/>
        <v>0</v>
      </c>
      <c r="J375" s="103">
        <f t="shared" si="179"/>
        <v>3135</v>
      </c>
      <c r="K375" s="104"/>
    </row>
    <row r="376" spans="1:11" ht="24" x14ac:dyDescent="0.2">
      <c r="A376" s="107"/>
      <c r="B376" s="111"/>
      <c r="C376" s="188"/>
      <c r="D376" s="108"/>
      <c r="E376" s="109"/>
      <c r="F376" s="110"/>
      <c r="G376" s="103"/>
      <c r="H376" s="103"/>
      <c r="I376" s="103"/>
      <c r="J376" s="103"/>
      <c r="K376" s="104"/>
    </row>
    <row r="377" spans="1:11" ht="24" x14ac:dyDescent="0.2">
      <c r="A377" s="107"/>
      <c r="B377" s="111"/>
      <c r="C377" s="188"/>
      <c r="D377" s="108"/>
      <c r="E377" s="109"/>
      <c r="F377" s="110"/>
      <c r="G377" s="103"/>
      <c r="H377" s="103"/>
      <c r="I377" s="103"/>
      <c r="J377" s="103"/>
      <c r="K377" s="104"/>
    </row>
    <row r="378" spans="1:11" ht="24" x14ac:dyDescent="0.2">
      <c r="A378" s="107"/>
      <c r="B378" s="111"/>
      <c r="C378" s="188"/>
      <c r="D378" s="108"/>
      <c r="E378" s="109"/>
      <c r="F378" s="110"/>
      <c r="G378" s="103"/>
      <c r="H378" s="103"/>
      <c r="I378" s="103"/>
      <c r="J378" s="103"/>
      <c r="K378" s="104"/>
    </row>
    <row r="379" spans="1:11" ht="24" x14ac:dyDescent="0.2">
      <c r="A379" s="107"/>
      <c r="B379" s="111"/>
      <c r="C379" s="188"/>
      <c r="D379" s="108"/>
      <c r="E379" s="109"/>
      <c r="F379" s="110"/>
      <c r="G379" s="103"/>
      <c r="H379" s="103"/>
      <c r="I379" s="103"/>
      <c r="J379" s="103"/>
      <c r="K379" s="104"/>
    </row>
    <row r="380" spans="1:11" ht="24" x14ac:dyDescent="0.2">
      <c r="A380" s="107"/>
      <c r="B380" s="111"/>
      <c r="C380" s="188"/>
      <c r="D380" s="108"/>
      <c r="E380" s="109"/>
      <c r="F380" s="110"/>
      <c r="G380" s="103"/>
      <c r="H380" s="103"/>
      <c r="I380" s="103"/>
      <c r="J380" s="103"/>
      <c r="K380" s="104"/>
    </row>
    <row r="381" spans="1:11" ht="24" x14ac:dyDescent="0.2">
      <c r="A381" s="107"/>
      <c r="B381" s="111"/>
      <c r="C381" s="188"/>
      <c r="D381" s="108"/>
      <c r="E381" s="109"/>
      <c r="F381" s="110"/>
      <c r="G381" s="103"/>
      <c r="H381" s="103"/>
      <c r="I381" s="103"/>
      <c r="J381" s="103"/>
      <c r="K381" s="104"/>
    </row>
    <row r="382" spans="1:11" ht="24" x14ac:dyDescent="0.2">
      <c r="A382" s="107"/>
      <c r="B382" s="111"/>
      <c r="C382" s="188"/>
      <c r="D382" s="108"/>
      <c r="E382" s="109"/>
      <c r="F382" s="110"/>
      <c r="G382" s="103"/>
      <c r="H382" s="103"/>
      <c r="I382" s="103"/>
      <c r="J382" s="103"/>
      <c r="K382" s="104"/>
    </row>
    <row r="383" spans="1:11" ht="24.75" thickBot="1" x14ac:dyDescent="0.25">
      <c r="A383" s="107"/>
      <c r="B383" s="111"/>
      <c r="C383" s="188"/>
      <c r="D383" s="108"/>
      <c r="E383" s="109"/>
      <c r="F383" s="110"/>
      <c r="G383" s="103"/>
      <c r="H383" s="103"/>
      <c r="I383" s="103"/>
      <c r="J383" s="103"/>
      <c r="K383" s="104"/>
    </row>
    <row r="384" spans="1:11" ht="24.75" thickBot="1" x14ac:dyDescent="0.25">
      <c r="A384" s="113"/>
      <c r="B384" s="311" t="s">
        <v>135</v>
      </c>
      <c r="C384" s="312"/>
      <c r="D384" s="114"/>
      <c r="E384" s="115"/>
      <c r="F384" s="116"/>
      <c r="G384" s="117">
        <f>SUM(G367:G383)</f>
        <v>193590.04300000001</v>
      </c>
      <c r="H384" s="116"/>
      <c r="I384" s="117">
        <f>SUM(I367:I383)</f>
        <v>30849</v>
      </c>
      <c r="J384" s="117">
        <f>SUM(G384:I384)</f>
        <v>224439.04300000001</v>
      </c>
      <c r="K384" s="118"/>
    </row>
    <row r="385" spans="1:11" ht="26.25" x14ac:dyDescent="0.2">
      <c r="A385" s="253"/>
      <c r="B385" s="253"/>
      <c r="C385" s="253"/>
      <c r="D385" s="253"/>
      <c r="E385" s="253"/>
      <c r="F385" s="253"/>
      <c r="G385" s="253"/>
      <c r="H385" s="253"/>
      <c r="I385" s="253"/>
      <c r="J385" s="288"/>
      <c r="K385" s="288"/>
    </row>
    <row r="386" spans="1:11" x14ac:dyDescent="0.2">
      <c r="A386" s="317"/>
      <c r="B386" s="317"/>
      <c r="C386" s="317"/>
      <c r="D386" s="317"/>
      <c r="E386" s="317"/>
      <c r="F386" s="317"/>
      <c r="G386" s="317"/>
      <c r="H386" s="317"/>
      <c r="I386" s="317"/>
      <c r="J386" s="317"/>
      <c r="K386" s="317"/>
    </row>
    <row r="387" spans="1:11" ht="24" x14ac:dyDescent="0.2">
      <c r="A387" s="321"/>
      <c r="B387" s="321"/>
      <c r="C387" s="244"/>
      <c r="D387" s="244"/>
      <c r="E387" s="244"/>
      <c r="F387" s="321"/>
      <c r="G387" s="321"/>
      <c r="H387" s="320"/>
      <c r="I387" s="320"/>
      <c r="J387" s="320"/>
      <c r="K387" s="320"/>
    </row>
    <row r="388" spans="1:11" ht="24" x14ac:dyDescent="0.2">
      <c r="A388" s="319"/>
      <c r="B388" s="319"/>
      <c r="C388" s="320"/>
      <c r="D388" s="320"/>
      <c r="E388" s="320"/>
      <c r="F388" s="321"/>
      <c r="G388" s="321"/>
      <c r="H388" s="320"/>
      <c r="I388" s="320"/>
      <c r="J388" s="320"/>
      <c r="K388" s="320"/>
    </row>
    <row r="389" spans="1:11" ht="24" x14ac:dyDescent="0.2">
      <c r="A389" s="321"/>
      <c r="B389" s="321"/>
      <c r="C389" s="322"/>
      <c r="D389" s="320"/>
      <c r="E389" s="320"/>
      <c r="F389" s="323"/>
      <c r="G389" s="323"/>
      <c r="H389" s="320"/>
      <c r="I389" s="320"/>
      <c r="J389" s="320"/>
      <c r="K389" s="320"/>
    </row>
    <row r="390" spans="1:11" x14ac:dyDescent="0.2">
      <c r="A390" s="317"/>
      <c r="B390" s="317"/>
      <c r="C390" s="317"/>
      <c r="D390" s="317"/>
      <c r="E390" s="324"/>
      <c r="F390" s="317"/>
      <c r="G390" s="317"/>
      <c r="H390" s="317"/>
      <c r="I390" s="317"/>
      <c r="J390" s="243"/>
      <c r="K390" s="317"/>
    </row>
    <row r="391" spans="1:11" ht="24" x14ac:dyDescent="0.2">
      <c r="A391" s="317"/>
      <c r="B391" s="317"/>
      <c r="C391" s="317"/>
      <c r="D391" s="317"/>
      <c r="E391" s="324"/>
      <c r="F391" s="198"/>
      <c r="G391" s="198"/>
      <c r="H391" s="198"/>
      <c r="I391" s="198"/>
      <c r="J391" s="198"/>
      <c r="K391" s="317"/>
    </row>
    <row r="392" spans="1:11" ht="24" x14ac:dyDescent="0.2">
      <c r="A392" s="199"/>
      <c r="B392" s="233"/>
      <c r="C392" s="233"/>
      <c r="D392" s="200"/>
      <c r="E392" s="201"/>
      <c r="F392" s="202"/>
      <c r="G392" s="202"/>
      <c r="H392" s="202"/>
      <c r="I392" s="202"/>
      <c r="J392" s="202"/>
      <c r="K392" s="203"/>
    </row>
    <row r="393" spans="1:11" ht="24" x14ac:dyDescent="0.2">
      <c r="A393" s="199"/>
      <c r="B393" s="204"/>
      <c r="C393" s="204"/>
      <c r="D393" s="205"/>
      <c r="E393" s="206"/>
      <c r="F393" s="202"/>
      <c r="G393" s="202"/>
      <c r="H393" s="202"/>
      <c r="I393" s="202"/>
      <c r="J393" s="202"/>
      <c r="K393" s="203"/>
    </row>
    <row r="394" spans="1:11" ht="24" x14ac:dyDescent="0.2">
      <c r="A394" s="199"/>
      <c r="B394" s="198"/>
      <c r="C394" s="204"/>
      <c r="D394" s="205"/>
      <c r="E394" s="206"/>
      <c r="F394" s="202"/>
      <c r="G394" s="202"/>
      <c r="H394" s="202"/>
      <c r="I394" s="202"/>
      <c r="J394" s="202"/>
      <c r="K394" s="232"/>
    </row>
    <row r="395" spans="1:11" ht="24" x14ac:dyDescent="0.2">
      <c r="A395" s="199"/>
      <c r="B395" s="198"/>
      <c r="C395" s="204"/>
      <c r="D395" s="205"/>
      <c r="E395" s="206"/>
      <c r="F395" s="202"/>
      <c r="G395" s="202"/>
      <c r="H395" s="202"/>
      <c r="I395" s="202"/>
      <c r="J395" s="202"/>
      <c r="K395" s="232"/>
    </row>
    <row r="396" spans="1:11" ht="24" x14ac:dyDescent="0.2">
      <c r="A396" s="199"/>
      <c r="B396" s="198"/>
      <c r="C396" s="204"/>
      <c r="D396" s="205"/>
      <c r="E396" s="206"/>
      <c r="F396" s="202"/>
      <c r="G396" s="202"/>
      <c r="H396" s="202"/>
      <c r="I396" s="202"/>
      <c r="J396" s="202"/>
      <c r="K396" s="203"/>
    </row>
    <row r="397" spans="1:11" ht="24" x14ac:dyDescent="0.2">
      <c r="A397" s="199"/>
      <c r="B397" s="198"/>
      <c r="C397" s="204"/>
      <c r="D397" s="205"/>
      <c r="E397" s="206"/>
      <c r="F397" s="202"/>
      <c r="G397" s="202"/>
      <c r="H397" s="202"/>
      <c r="I397" s="202"/>
      <c r="J397" s="202"/>
      <c r="K397" s="203"/>
    </row>
    <row r="398" spans="1:11" ht="24" x14ac:dyDescent="0.2">
      <c r="A398" s="199"/>
      <c r="B398" s="198"/>
      <c r="C398" s="204"/>
      <c r="D398" s="205"/>
      <c r="E398" s="206"/>
      <c r="F398" s="202"/>
      <c r="G398" s="202"/>
      <c r="H398" s="202"/>
      <c r="I398" s="202"/>
      <c r="J398" s="202"/>
      <c r="K398" s="232"/>
    </row>
    <row r="399" spans="1:11" ht="24" x14ac:dyDescent="0.2">
      <c r="A399" s="199"/>
      <c r="B399" s="198"/>
      <c r="C399" s="204"/>
      <c r="D399" s="205"/>
      <c r="E399" s="206"/>
      <c r="F399" s="202"/>
      <c r="G399" s="202"/>
      <c r="H399" s="202"/>
      <c r="I399" s="202"/>
      <c r="J399" s="202"/>
      <c r="K399" s="203"/>
    </row>
    <row r="400" spans="1:11" ht="24" x14ac:dyDescent="0.2">
      <c r="A400" s="199"/>
      <c r="B400" s="198"/>
      <c r="C400" s="204"/>
      <c r="D400" s="205"/>
      <c r="E400" s="206"/>
      <c r="F400" s="202"/>
      <c r="G400" s="202"/>
      <c r="H400" s="202"/>
      <c r="I400" s="202"/>
      <c r="J400" s="202"/>
      <c r="K400" s="232"/>
    </row>
    <row r="401" spans="1:11" ht="24" x14ac:dyDescent="0.2">
      <c r="A401" s="199"/>
      <c r="B401" s="198"/>
      <c r="C401" s="204"/>
      <c r="D401" s="205"/>
      <c r="E401" s="206"/>
      <c r="F401" s="202"/>
      <c r="G401" s="202"/>
      <c r="H401" s="202"/>
      <c r="I401" s="202"/>
      <c r="J401" s="202"/>
      <c r="K401" s="203"/>
    </row>
    <row r="402" spans="1:11" ht="24" x14ac:dyDescent="0.2">
      <c r="A402" s="199"/>
      <c r="B402" s="198"/>
      <c r="C402" s="204"/>
      <c r="D402" s="205"/>
      <c r="E402" s="206"/>
      <c r="F402" s="202"/>
      <c r="G402" s="202"/>
      <c r="H402" s="202"/>
      <c r="I402" s="202"/>
      <c r="J402" s="202"/>
      <c r="K402" s="232"/>
    </row>
    <row r="403" spans="1:11" ht="24" x14ac:dyDescent="0.2">
      <c r="A403" s="199"/>
      <c r="B403" s="198"/>
      <c r="C403" s="204"/>
      <c r="D403" s="205"/>
      <c r="E403" s="206"/>
      <c r="F403" s="202"/>
      <c r="G403" s="202"/>
      <c r="H403" s="202"/>
      <c r="I403" s="202"/>
      <c r="J403" s="202"/>
      <c r="K403" s="203"/>
    </row>
    <row r="404" spans="1:11" ht="24" x14ac:dyDescent="0.2">
      <c r="A404" s="199"/>
      <c r="B404" s="198"/>
      <c r="C404" s="204"/>
      <c r="D404" s="205"/>
      <c r="E404" s="206"/>
      <c r="F404" s="202"/>
      <c r="G404" s="202"/>
      <c r="H404" s="202"/>
      <c r="I404" s="202"/>
      <c r="J404" s="202"/>
      <c r="K404" s="203"/>
    </row>
    <row r="405" spans="1:11" ht="24" x14ac:dyDescent="0.2">
      <c r="A405" s="199"/>
      <c r="B405" s="198"/>
      <c r="C405" s="204"/>
      <c r="D405" s="205"/>
      <c r="E405" s="206"/>
      <c r="F405" s="202"/>
      <c r="G405" s="202"/>
      <c r="H405" s="202"/>
      <c r="I405" s="202"/>
      <c r="J405" s="202"/>
      <c r="K405" s="203"/>
    </row>
    <row r="406" spans="1:11" ht="24" x14ac:dyDescent="0.2">
      <c r="A406" s="199"/>
      <c r="B406" s="198"/>
      <c r="C406" s="204"/>
      <c r="D406" s="205"/>
      <c r="E406" s="206"/>
      <c r="F406" s="202"/>
      <c r="G406" s="202"/>
      <c r="H406" s="202"/>
      <c r="I406" s="202"/>
      <c r="J406" s="202"/>
      <c r="K406" s="203"/>
    </row>
    <row r="407" spans="1:11" ht="24" x14ac:dyDescent="0.2">
      <c r="A407" s="199"/>
      <c r="B407" s="198"/>
      <c r="C407" s="204"/>
      <c r="D407" s="205"/>
      <c r="E407" s="206"/>
      <c r="F407" s="202"/>
      <c r="G407" s="202"/>
      <c r="H407" s="202"/>
      <c r="I407" s="202"/>
      <c r="J407" s="202"/>
      <c r="K407" s="203"/>
    </row>
    <row r="408" spans="1:11" ht="24" x14ac:dyDescent="0.2">
      <c r="A408" s="199"/>
      <c r="B408" s="198"/>
      <c r="C408" s="204"/>
      <c r="D408" s="205"/>
      <c r="E408" s="206"/>
      <c r="F408" s="202"/>
      <c r="G408" s="202"/>
      <c r="H408" s="202"/>
      <c r="I408" s="202"/>
      <c r="J408" s="202"/>
      <c r="K408" s="203"/>
    </row>
    <row r="409" spans="1:11" ht="24" x14ac:dyDescent="0.2">
      <c r="A409" s="207"/>
      <c r="B409" s="317"/>
      <c r="C409" s="317"/>
      <c r="D409" s="198"/>
      <c r="E409" s="208"/>
      <c r="F409" s="209"/>
      <c r="G409" s="210"/>
      <c r="H409" s="209"/>
      <c r="I409" s="210"/>
      <c r="J409" s="210"/>
      <c r="K409" s="203"/>
    </row>
    <row r="410" spans="1:11" ht="26.25" x14ac:dyDescent="0.2">
      <c r="A410" s="253"/>
      <c r="B410" s="253"/>
      <c r="C410" s="253"/>
      <c r="D410" s="253"/>
      <c r="E410" s="253"/>
      <c r="F410" s="253"/>
      <c r="G410" s="253"/>
      <c r="H410" s="253"/>
      <c r="I410" s="253"/>
      <c r="J410" s="288"/>
      <c r="K410" s="288"/>
    </row>
    <row r="411" spans="1:11" x14ac:dyDescent="0.2">
      <c r="A411" s="317"/>
      <c r="B411" s="317"/>
      <c r="C411" s="317"/>
      <c r="D411" s="317"/>
      <c r="E411" s="317"/>
      <c r="F411" s="317"/>
      <c r="G411" s="317"/>
      <c r="H411" s="317"/>
      <c r="I411" s="317"/>
      <c r="J411" s="317"/>
      <c r="K411" s="317"/>
    </row>
    <row r="412" spans="1:11" ht="24" x14ac:dyDescent="0.2">
      <c r="A412" s="321"/>
      <c r="B412" s="321"/>
      <c r="C412" s="231"/>
      <c r="D412" s="231"/>
      <c r="E412" s="231"/>
      <c r="F412" s="321"/>
      <c r="G412" s="321"/>
      <c r="H412" s="320"/>
      <c r="I412" s="320"/>
      <c r="J412" s="320"/>
      <c r="K412" s="320"/>
    </row>
    <row r="413" spans="1:11" ht="24" x14ac:dyDescent="0.2">
      <c r="A413" s="319"/>
      <c r="B413" s="319"/>
      <c r="C413" s="320"/>
      <c r="D413" s="320"/>
      <c r="E413" s="320"/>
      <c r="F413" s="321"/>
      <c r="G413" s="321"/>
      <c r="H413" s="320"/>
      <c r="I413" s="320"/>
      <c r="J413" s="320"/>
      <c r="K413" s="320"/>
    </row>
    <row r="414" spans="1:11" ht="24" x14ac:dyDescent="0.2">
      <c r="A414" s="321"/>
      <c r="B414" s="321"/>
      <c r="C414" s="322"/>
      <c r="D414" s="320"/>
      <c r="E414" s="320"/>
      <c r="F414" s="323"/>
      <c r="G414" s="323"/>
      <c r="H414" s="320"/>
      <c r="I414" s="320"/>
      <c r="J414" s="320"/>
      <c r="K414" s="320"/>
    </row>
    <row r="415" spans="1:11" x14ac:dyDescent="0.2">
      <c r="A415" s="317"/>
      <c r="B415" s="317"/>
      <c r="C415" s="317"/>
      <c r="D415" s="317"/>
      <c r="E415" s="324"/>
      <c r="F415" s="317"/>
      <c r="G415" s="317"/>
      <c r="H415" s="317"/>
      <c r="I415" s="317"/>
      <c r="J415" s="230"/>
      <c r="K415" s="317"/>
    </row>
    <row r="416" spans="1:11" ht="24" x14ac:dyDescent="0.2">
      <c r="A416" s="317"/>
      <c r="B416" s="317"/>
      <c r="C416" s="317"/>
      <c r="D416" s="317"/>
      <c r="E416" s="324"/>
      <c r="F416" s="198"/>
      <c r="G416" s="198"/>
      <c r="H416" s="198"/>
      <c r="I416" s="198"/>
      <c r="J416" s="198"/>
      <c r="K416" s="317"/>
    </row>
    <row r="417" spans="1:11" ht="24" x14ac:dyDescent="0.2">
      <c r="A417" s="199"/>
      <c r="B417" s="315"/>
      <c r="C417" s="316"/>
      <c r="D417" s="200"/>
      <c r="E417" s="201"/>
      <c r="F417" s="202"/>
      <c r="G417" s="202"/>
      <c r="H417" s="202"/>
      <c r="I417" s="202"/>
      <c r="J417" s="202"/>
      <c r="K417" s="203"/>
    </row>
    <row r="418" spans="1:11" ht="24" x14ac:dyDescent="0.2">
      <c r="A418" s="199"/>
      <c r="B418" s="204"/>
      <c r="C418" s="204"/>
      <c r="D418" s="205"/>
      <c r="E418" s="206"/>
      <c r="F418" s="202"/>
      <c r="G418" s="202"/>
      <c r="H418" s="202"/>
      <c r="I418" s="202"/>
      <c r="J418" s="202"/>
      <c r="K418" s="203"/>
    </row>
    <row r="419" spans="1:11" ht="24" x14ac:dyDescent="0.2">
      <c r="A419" s="199"/>
      <c r="B419" s="198"/>
      <c r="C419" s="204"/>
      <c r="D419" s="205"/>
      <c r="E419" s="206"/>
      <c r="F419" s="202"/>
      <c r="G419" s="202"/>
      <c r="H419" s="202"/>
      <c r="I419" s="202"/>
      <c r="J419" s="202"/>
      <c r="K419" s="203"/>
    </row>
    <row r="420" spans="1:11" ht="24" x14ac:dyDescent="0.2">
      <c r="A420" s="199"/>
      <c r="B420" s="198"/>
      <c r="C420" s="204"/>
      <c r="D420" s="205"/>
      <c r="E420" s="206"/>
      <c r="F420" s="202"/>
      <c r="G420" s="202"/>
      <c r="H420" s="202"/>
      <c r="I420" s="202"/>
      <c r="J420" s="202"/>
      <c r="K420" s="203"/>
    </row>
    <row r="421" spans="1:11" ht="24" x14ac:dyDescent="0.2">
      <c r="A421" s="199"/>
      <c r="B421" s="198"/>
      <c r="C421" s="204"/>
      <c r="D421" s="205"/>
      <c r="E421" s="206"/>
      <c r="F421" s="202"/>
      <c r="G421" s="202"/>
      <c r="H421" s="202"/>
      <c r="I421" s="202"/>
      <c r="J421" s="202"/>
      <c r="K421" s="232"/>
    </row>
    <row r="422" spans="1:11" ht="24" x14ac:dyDescent="0.2">
      <c r="A422" s="199"/>
      <c r="B422" s="204"/>
      <c r="C422" s="204"/>
      <c r="D422" s="205"/>
      <c r="E422" s="206"/>
      <c r="F422" s="202"/>
      <c r="G422" s="202"/>
      <c r="H422" s="202"/>
      <c r="I422" s="202"/>
      <c r="J422" s="202"/>
      <c r="K422" s="203"/>
    </row>
    <row r="423" spans="1:11" ht="24" x14ac:dyDescent="0.2">
      <c r="A423" s="199"/>
      <c r="B423" s="198"/>
      <c r="C423" s="204"/>
      <c r="D423" s="205"/>
      <c r="E423" s="206"/>
      <c r="F423" s="202"/>
      <c r="G423" s="202"/>
      <c r="H423" s="202"/>
      <c r="I423" s="202"/>
      <c r="J423" s="202"/>
      <c r="K423" s="232"/>
    </row>
    <row r="424" spans="1:11" ht="24" x14ac:dyDescent="0.2">
      <c r="A424" s="199"/>
      <c r="B424" s="198"/>
      <c r="C424" s="204"/>
      <c r="D424" s="205"/>
      <c r="E424" s="206"/>
      <c r="F424" s="202"/>
      <c r="G424" s="202"/>
      <c r="H424" s="202"/>
      <c r="I424" s="202"/>
      <c r="J424" s="202"/>
      <c r="K424" s="203"/>
    </row>
    <row r="425" spans="1:11" ht="24" x14ac:dyDescent="0.2">
      <c r="A425" s="199"/>
      <c r="B425" s="198"/>
      <c r="C425" s="204"/>
      <c r="D425" s="205"/>
      <c r="E425" s="206"/>
      <c r="F425" s="202"/>
      <c r="G425" s="202"/>
      <c r="H425" s="202"/>
      <c r="I425" s="202"/>
      <c r="J425" s="202"/>
      <c r="K425" s="203"/>
    </row>
    <row r="426" spans="1:11" ht="24" x14ac:dyDescent="0.2">
      <c r="A426" s="199"/>
      <c r="B426" s="198"/>
      <c r="C426" s="204"/>
      <c r="D426" s="205"/>
      <c r="E426" s="206"/>
      <c r="F426" s="202"/>
      <c r="G426" s="202"/>
      <c r="H426" s="202"/>
      <c r="I426" s="202"/>
      <c r="J426" s="202"/>
      <c r="K426" s="203"/>
    </row>
    <row r="427" spans="1:11" ht="24" x14ac:dyDescent="0.2">
      <c r="A427" s="199"/>
      <c r="B427" s="198"/>
      <c r="C427" s="204"/>
      <c r="D427" s="205"/>
      <c r="E427" s="206"/>
      <c r="F427" s="202"/>
      <c r="G427" s="202"/>
      <c r="H427" s="202"/>
      <c r="I427" s="202"/>
      <c r="J427" s="202"/>
      <c r="K427" s="203"/>
    </row>
    <row r="428" spans="1:11" ht="24" x14ac:dyDescent="0.2">
      <c r="A428" s="199"/>
      <c r="B428" s="198"/>
      <c r="C428" s="204"/>
      <c r="D428" s="205"/>
      <c r="E428" s="206"/>
      <c r="F428" s="202"/>
      <c r="G428" s="202"/>
      <c r="H428" s="202"/>
      <c r="I428" s="202"/>
      <c r="J428" s="202"/>
      <c r="K428" s="203"/>
    </row>
    <row r="429" spans="1:11" ht="24" x14ac:dyDescent="0.2">
      <c r="A429" s="199"/>
      <c r="B429" s="198"/>
      <c r="C429" s="204"/>
      <c r="D429" s="205"/>
      <c r="E429" s="206"/>
      <c r="F429" s="202"/>
      <c r="G429" s="202"/>
      <c r="H429" s="202"/>
      <c r="I429" s="202"/>
      <c r="J429" s="202"/>
      <c r="K429" s="203"/>
    </row>
    <row r="430" spans="1:11" ht="24" x14ac:dyDescent="0.2">
      <c r="A430" s="199"/>
      <c r="B430" s="198"/>
      <c r="C430" s="204"/>
      <c r="D430" s="205"/>
      <c r="E430" s="206"/>
      <c r="F430" s="202"/>
      <c r="G430" s="202"/>
      <c r="H430" s="202"/>
      <c r="I430" s="202"/>
      <c r="J430" s="202"/>
      <c r="K430" s="203"/>
    </row>
    <row r="431" spans="1:11" ht="24" x14ac:dyDescent="0.2">
      <c r="A431" s="199"/>
      <c r="B431" s="198"/>
      <c r="C431" s="204"/>
      <c r="D431" s="205"/>
      <c r="E431" s="206"/>
      <c r="F431" s="202"/>
      <c r="G431" s="202"/>
      <c r="H431" s="202"/>
      <c r="I431" s="202"/>
      <c r="J431" s="202"/>
      <c r="K431" s="203"/>
    </row>
    <row r="432" spans="1:11" ht="24" x14ac:dyDescent="0.2">
      <c r="A432" s="199"/>
      <c r="B432" s="198"/>
      <c r="C432" s="204"/>
      <c r="D432" s="205"/>
      <c r="E432" s="206"/>
      <c r="F432" s="202"/>
      <c r="G432" s="202"/>
      <c r="H432" s="202"/>
      <c r="I432" s="202"/>
      <c r="J432" s="202"/>
      <c r="K432" s="203"/>
    </row>
    <row r="433" spans="1:11" ht="24" x14ac:dyDescent="0.2">
      <c r="A433" s="199"/>
      <c r="B433" s="198"/>
      <c r="C433" s="204"/>
      <c r="D433" s="205"/>
      <c r="E433" s="206"/>
      <c r="F433" s="202"/>
      <c r="G433" s="202"/>
      <c r="H433" s="202"/>
      <c r="I433" s="202"/>
      <c r="J433" s="202"/>
      <c r="K433" s="203"/>
    </row>
    <row r="434" spans="1:11" ht="24" x14ac:dyDescent="0.2">
      <c r="A434" s="207"/>
      <c r="B434" s="317"/>
      <c r="C434" s="317"/>
      <c r="D434" s="198"/>
      <c r="E434" s="208"/>
      <c r="F434" s="209"/>
      <c r="G434" s="210"/>
      <c r="H434" s="209"/>
      <c r="I434" s="210"/>
      <c r="J434" s="210"/>
      <c r="K434" s="203"/>
    </row>
    <row r="435" spans="1:11" ht="26.25" x14ac:dyDescent="0.2">
      <c r="A435" s="325"/>
      <c r="B435" s="325"/>
      <c r="C435" s="325"/>
      <c r="D435" s="325"/>
      <c r="E435" s="325"/>
      <c r="F435" s="325"/>
      <c r="G435" s="325"/>
      <c r="H435" s="325"/>
      <c r="I435" s="325"/>
      <c r="J435" s="326"/>
      <c r="K435" s="326"/>
    </row>
    <row r="436" spans="1:11" x14ac:dyDescent="0.2">
      <c r="A436" s="317"/>
      <c r="B436" s="317"/>
      <c r="C436" s="317"/>
      <c r="D436" s="317"/>
      <c r="E436" s="317"/>
      <c r="F436" s="317"/>
      <c r="G436" s="317"/>
      <c r="H436" s="317"/>
      <c r="I436" s="317"/>
      <c r="J436" s="317"/>
      <c r="K436" s="317"/>
    </row>
    <row r="437" spans="1:11" ht="24" x14ac:dyDescent="0.2">
      <c r="A437" s="321"/>
      <c r="B437" s="321"/>
      <c r="C437" s="231"/>
      <c r="D437" s="231"/>
      <c r="E437" s="231"/>
      <c r="F437" s="321"/>
      <c r="G437" s="321"/>
      <c r="H437" s="320"/>
      <c r="I437" s="320"/>
      <c r="J437" s="320"/>
      <c r="K437" s="320"/>
    </row>
    <row r="438" spans="1:11" ht="24" x14ac:dyDescent="0.2">
      <c r="A438" s="319"/>
      <c r="B438" s="319"/>
      <c r="C438" s="320"/>
      <c r="D438" s="320"/>
      <c r="E438" s="320"/>
      <c r="F438" s="321"/>
      <c r="G438" s="321"/>
      <c r="H438" s="320"/>
      <c r="I438" s="320"/>
      <c r="J438" s="320"/>
      <c r="K438" s="320"/>
    </row>
    <row r="439" spans="1:11" ht="24" x14ac:dyDescent="0.2">
      <c r="A439" s="321"/>
      <c r="B439" s="321"/>
      <c r="C439" s="322"/>
      <c r="D439" s="320"/>
      <c r="E439" s="320"/>
      <c r="F439" s="323"/>
      <c r="G439" s="323"/>
      <c r="H439" s="320"/>
      <c r="I439" s="320"/>
      <c r="J439" s="320"/>
      <c r="K439" s="320"/>
    </row>
    <row r="440" spans="1:11" x14ac:dyDescent="0.2">
      <c r="A440" s="317"/>
      <c r="B440" s="317"/>
      <c r="C440" s="317"/>
      <c r="D440" s="317"/>
      <c r="E440" s="324"/>
      <c r="F440" s="317"/>
      <c r="G440" s="317"/>
      <c r="H440" s="317"/>
      <c r="I440" s="317"/>
      <c r="J440" s="230"/>
      <c r="K440" s="317"/>
    </row>
    <row r="441" spans="1:11" ht="24" x14ac:dyDescent="0.2">
      <c r="A441" s="317"/>
      <c r="B441" s="317"/>
      <c r="C441" s="317"/>
      <c r="D441" s="317"/>
      <c r="E441" s="324"/>
      <c r="F441" s="198"/>
      <c r="G441" s="198"/>
      <c r="H441" s="198"/>
      <c r="I441" s="198"/>
      <c r="J441" s="198"/>
      <c r="K441" s="317"/>
    </row>
    <row r="442" spans="1:11" ht="24" x14ac:dyDescent="0.2">
      <c r="A442" s="199"/>
      <c r="B442" s="233"/>
      <c r="C442" s="233"/>
      <c r="D442" s="200"/>
      <c r="E442" s="201"/>
      <c r="F442" s="202"/>
      <c r="G442" s="202"/>
      <c r="H442" s="202"/>
      <c r="I442" s="202"/>
      <c r="J442" s="202"/>
      <c r="K442" s="203"/>
    </row>
    <row r="443" spans="1:11" ht="24" x14ac:dyDescent="0.2">
      <c r="A443" s="199"/>
      <c r="B443" s="204"/>
      <c r="C443" s="204"/>
      <c r="D443" s="205"/>
      <c r="E443" s="206"/>
      <c r="F443" s="202"/>
      <c r="G443" s="202"/>
      <c r="H443" s="202"/>
      <c r="I443" s="202"/>
      <c r="J443" s="202"/>
      <c r="K443" s="203"/>
    </row>
    <row r="444" spans="1:11" ht="24" x14ac:dyDescent="0.2">
      <c r="A444" s="199"/>
      <c r="B444" s="198"/>
      <c r="C444" s="204"/>
      <c r="D444" s="205"/>
      <c r="E444" s="206"/>
      <c r="F444" s="202"/>
      <c r="G444" s="202"/>
      <c r="H444" s="202"/>
      <c r="I444" s="202"/>
      <c r="J444" s="202"/>
      <c r="K444" s="232"/>
    </row>
    <row r="445" spans="1:11" ht="24" x14ac:dyDescent="0.2">
      <c r="A445" s="199"/>
      <c r="B445" s="198"/>
      <c r="C445" s="204"/>
      <c r="D445" s="205"/>
      <c r="E445" s="206"/>
      <c r="F445" s="202"/>
      <c r="G445" s="202"/>
      <c r="H445" s="202"/>
      <c r="I445" s="202"/>
      <c r="J445" s="202"/>
      <c r="K445" s="232"/>
    </row>
    <row r="446" spans="1:11" ht="24" x14ac:dyDescent="0.2">
      <c r="A446" s="199"/>
      <c r="B446" s="198"/>
      <c r="C446" s="204"/>
      <c r="D446" s="205"/>
      <c r="E446" s="206"/>
      <c r="F446" s="202"/>
      <c r="G446" s="202"/>
      <c r="H446" s="202"/>
      <c r="I446" s="202"/>
      <c r="J446" s="202"/>
      <c r="K446" s="203"/>
    </row>
    <row r="447" spans="1:11" ht="24" x14ac:dyDescent="0.2">
      <c r="A447" s="199"/>
      <c r="B447" s="198"/>
      <c r="C447" s="204"/>
      <c r="D447" s="205"/>
      <c r="E447" s="206"/>
      <c r="F447" s="202"/>
      <c r="G447" s="202"/>
      <c r="H447" s="202"/>
      <c r="I447" s="202"/>
      <c r="J447" s="202"/>
      <c r="K447" s="203"/>
    </row>
    <row r="448" spans="1:11" ht="24" x14ac:dyDescent="0.2">
      <c r="A448" s="199"/>
      <c r="B448" s="198"/>
      <c r="C448" s="204"/>
      <c r="D448" s="205"/>
      <c r="E448" s="206"/>
      <c r="F448" s="202"/>
      <c r="G448" s="202"/>
      <c r="H448" s="202"/>
      <c r="I448" s="202"/>
      <c r="J448" s="202"/>
      <c r="K448" s="232"/>
    </row>
    <row r="449" spans="1:11" ht="24" x14ac:dyDescent="0.2">
      <c r="A449" s="199"/>
      <c r="B449" s="198"/>
      <c r="C449" s="204"/>
      <c r="D449" s="205"/>
      <c r="E449" s="206"/>
      <c r="F449" s="202"/>
      <c r="G449" s="202"/>
      <c r="H449" s="202"/>
      <c r="I449" s="202"/>
      <c r="J449" s="202"/>
      <c r="K449" s="203"/>
    </row>
    <row r="450" spans="1:11" ht="24" x14ac:dyDescent="0.2">
      <c r="A450" s="199"/>
      <c r="B450" s="198"/>
      <c r="C450" s="204"/>
      <c r="D450" s="205"/>
      <c r="E450" s="206"/>
      <c r="F450" s="202"/>
      <c r="G450" s="202"/>
      <c r="H450" s="202"/>
      <c r="I450" s="202"/>
      <c r="J450" s="202"/>
      <c r="K450" s="232"/>
    </row>
    <row r="451" spans="1:11" ht="24" x14ac:dyDescent="0.2">
      <c r="A451" s="199"/>
      <c r="B451" s="198"/>
      <c r="C451" s="204"/>
      <c r="D451" s="205"/>
      <c r="E451" s="206"/>
      <c r="F451" s="202"/>
      <c r="G451" s="202"/>
      <c r="H451" s="202"/>
      <c r="I451" s="202"/>
      <c r="J451" s="202"/>
      <c r="K451" s="203"/>
    </row>
    <row r="452" spans="1:11" ht="24" x14ac:dyDescent="0.2">
      <c r="A452" s="199"/>
      <c r="B452" s="198"/>
      <c r="C452" s="204"/>
      <c r="D452" s="205"/>
      <c r="E452" s="206"/>
      <c r="F452" s="202"/>
      <c r="G452" s="202"/>
      <c r="H452" s="202"/>
      <c r="I452" s="202"/>
      <c r="J452" s="202"/>
      <c r="K452" s="232"/>
    </row>
    <row r="453" spans="1:11" ht="24" x14ac:dyDescent="0.2">
      <c r="A453" s="199"/>
      <c r="B453" s="198"/>
      <c r="C453" s="204"/>
      <c r="D453" s="205"/>
      <c r="E453" s="206"/>
      <c r="F453" s="202"/>
      <c r="G453" s="202"/>
      <c r="H453" s="202"/>
      <c r="I453" s="202"/>
      <c r="J453" s="202"/>
      <c r="K453" s="203"/>
    </row>
    <row r="454" spans="1:11" ht="24" x14ac:dyDescent="0.2">
      <c r="A454" s="199"/>
      <c r="B454" s="198"/>
      <c r="C454" s="204"/>
      <c r="D454" s="205"/>
      <c r="E454" s="206"/>
      <c r="F454" s="202"/>
      <c r="G454" s="202"/>
      <c r="H454" s="202"/>
      <c r="I454" s="202"/>
      <c r="J454" s="202"/>
      <c r="K454" s="203"/>
    </row>
    <row r="455" spans="1:11" ht="24" x14ac:dyDescent="0.2">
      <c r="A455" s="199"/>
      <c r="B455" s="198"/>
      <c r="C455" s="204"/>
      <c r="D455" s="205"/>
      <c r="E455" s="206"/>
      <c r="F455" s="202"/>
      <c r="G455" s="202"/>
      <c r="H455" s="202"/>
      <c r="I455" s="202"/>
      <c r="J455" s="202"/>
      <c r="K455" s="203"/>
    </row>
    <row r="456" spans="1:11" ht="24" x14ac:dyDescent="0.2">
      <c r="A456" s="199"/>
      <c r="B456" s="198"/>
      <c r="C456" s="204"/>
      <c r="D456" s="205"/>
      <c r="E456" s="206"/>
      <c r="F456" s="202"/>
      <c r="G456" s="202"/>
      <c r="H456" s="202"/>
      <c r="I456" s="202"/>
      <c r="J456" s="202"/>
      <c r="K456" s="203"/>
    </row>
    <row r="457" spans="1:11" ht="24" x14ac:dyDescent="0.2">
      <c r="A457" s="199"/>
      <c r="B457" s="198"/>
      <c r="C457" s="204"/>
      <c r="D457" s="205"/>
      <c r="E457" s="206"/>
      <c r="F457" s="202"/>
      <c r="G457" s="202"/>
      <c r="H457" s="202"/>
      <c r="I457" s="202"/>
      <c r="J457" s="202"/>
      <c r="K457" s="203"/>
    </row>
    <row r="458" spans="1:11" ht="24" x14ac:dyDescent="0.2">
      <c r="A458" s="199"/>
      <c r="B458" s="198"/>
      <c r="C458" s="204"/>
      <c r="D458" s="205"/>
      <c r="E458" s="206"/>
      <c r="F458" s="202"/>
      <c r="G458" s="202"/>
      <c r="H458" s="202"/>
      <c r="I458" s="202"/>
      <c r="J458" s="202"/>
      <c r="K458" s="203"/>
    </row>
    <row r="459" spans="1:11" ht="24" x14ac:dyDescent="0.2">
      <c r="A459" s="207"/>
      <c r="B459" s="317"/>
      <c r="C459" s="317"/>
      <c r="D459" s="198"/>
      <c r="E459" s="208"/>
      <c r="F459" s="209"/>
      <c r="G459" s="210"/>
      <c r="H459" s="209"/>
      <c r="I459" s="210"/>
      <c r="J459" s="210"/>
      <c r="K459" s="203"/>
    </row>
    <row r="460" spans="1:11" ht="26.25" x14ac:dyDescent="0.2">
      <c r="A460" s="325"/>
      <c r="B460" s="325"/>
      <c r="C460" s="325"/>
      <c r="D460" s="325"/>
      <c r="E460" s="325"/>
      <c r="F460" s="325"/>
      <c r="G460" s="325"/>
      <c r="H460" s="325"/>
      <c r="I460" s="325"/>
      <c r="J460" s="326"/>
      <c r="K460" s="326"/>
    </row>
    <row r="461" spans="1:11" x14ac:dyDescent="0.2">
      <c r="A461" s="317"/>
      <c r="B461" s="317"/>
      <c r="C461" s="317"/>
      <c r="D461" s="317"/>
      <c r="E461" s="317"/>
      <c r="F461" s="317"/>
      <c r="G461" s="317"/>
      <c r="H461" s="317"/>
      <c r="I461" s="317"/>
      <c r="J461" s="317"/>
      <c r="K461" s="317"/>
    </row>
    <row r="462" spans="1:11" ht="24" x14ac:dyDescent="0.2">
      <c r="A462" s="321"/>
      <c r="B462" s="321"/>
      <c r="C462" s="231"/>
      <c r="D462" s="231"/>
      <c r="E462" s="231"/>
      <c r="F462" s="321"/>
      <c r="G462" s="321"/>
      <c r="H462" s="320"/>
      <c r="I462" s="320"/>
      <c r="J462" s="320"/>
      <c r="K462" s="320"/>
    </row>
    <row r="463" spans="1:11" ht="24" x14ac:dyDescent="0.2">
      <c r="A463" s="319"/>
      <c r="B463" s="319"/>
      <c r="C463" s="320"/>
      <c r="D463" s="320"/>
      <c r="E463" s="320"/>
      <c r="F463" s="321"/>
      <c r="G463" s="321"/>
      <c r="H463" s="320"/>
      <c r="I463" s="320"/>
      <c r="J463" s="320"/>
      <c r="K463" s="320"/>
    </row>
    <row r="464" spans="1:11" ht="24" x14ac:dyDescent="0.2">
      <c r="A464" s="321"/>
      <c r="B464" s="321"/>
      <c r="C464" s="322"/>
      <c r="D464" s="320"/>
      <c r="E464" s="320"/>
      <c r="F464" s="323"/>
      <c r="G464" s="323"/>
      <c r="H464" s="320"/>
      <c r="I464" s="320"/>
      <c r="J464" s="320"/>
      <c r="K464" s="320"/>
    </row>
    <row r="465" spans="1:11" x14ac:dyDescent="0.2">
      <c r="A465" s="317"/>
      <c r="B465" s="317"/>
      <c r="C465" s="317"/>
      <c r="D465" s="317"/>
      <c r="E465" s="324"/>
      <c r="F465" s="317"/>
      <c r="G465" s="317"/>
      <c r="H465" s="317"/>
      <c r="I465" s="317"/>
      <c r="J465" s="230"/>
      <c r="K465" s="317"/>
    </row>
    <row r="466" spans="1:11" ht="24" x14ac:dyDescent="0.2">
      <c r="A466" s="317"/>
      <c r="B466" s="317"/>
      <c r="C466" s="317"/>
      <c r="D466" s="317"/>
      <c r="E466" s="324"/>
      <c r="F466" s="198"/>
      <c r="G466" s="198"/>
      <c r="H466" s="198"/>
      <c r="I466" s="198"/>
      <c r="J466" s="198"/>
      <c r="K466" s="317"/>
    </row>
    <row r="467" spans="1:11" ht="24" x14ac:dyDescent="0.2">
      <c r="A467" s="199"/>
      <c r="B467" s="315"/>
      <c r="C467" s="316"/>
      <c r="D467" s="200"/>
      <c r="E467" s="201"/>
      <c r="F467" s="202"/>
      <c r="G467" s="202"/>
      <c r="H467" s="202"/>
      <c r="I467" s="202"/>
      <c r="J467" s="202"/>
      <c r="K467" s="203"/>
    </row>
    <row r="468" spans="1:11" ht="24" x14ac:dyDescent="0.2">
      <c r="A468" s="199"/>
      <c r="B468" s="204"/>
      <c r="C468" s="204"/>
      <c r="D468" s="205"/>
      <c r="E468" s="206"/>
      <c r="F468" s="202"/>
      <c r="G468" s="202"/>
      <c r="H468" s="202"/>
      <c r="I468" s="202"/>
      <c r="J468" s="202"/>
      <c r="K468" s="203"/>
    </row>
    <row r="469" spans="1:11" ht="24" x14ac:dyDescent="0.2">
      <c r="A469" s="199"/>
      <c r="B469" s="198"/>
      <c r="C469" s="204"/>
      <c r="D469" s="205"/>
      <c r="E469" s="206"/>
      <c r="F469" s="202"/>
      <c r="G469" s="202"/>
      <c r="H469" s="202"/>
      <c r="I469" s="202"/>
      <c r="J469" s="202"/>
      <c r="K469" s="203"/>
    </row>
    <row r="470" spans="1:11" ht="24" x14ac:dyDescent="0.2">
      <c r="A470" s="199"/>
      <c r="B470" s="198"/>
      <c r="C470" s="204"/>
      <c r="D470" s="205"/>
      <c r="E470" s="206"/>
      <c r="F470" s="202"/>
      <c r="G470" s="202"/>
      <c r="H470" s="202"/>
      <c r="I470" s="202"/>
      <c r="J470" s="202"/>
      <c r="K470" s="203"/>
    </row>
    <row r="471" spans="1:11" ht="24" x14ac:dyDescent="0.2">
      <c r="A471" s="199"/>
      <c r="B471" s="198"/>
      <c r="C471" s="204"/>
      <c r="D471" s="205"/>
      <c r="E471" s="206"/>
      <c r="F471" s="202"/>
      <c r="G471" s="202"/>
      <c r="H471" s="202"/>
      <c r="I471" s="202"/>
      <c r="J471" s="202"/>
      <c r="K471" s="232"/>
    </row>
    <row r="472" spans="1:11" ht="24" x14ac:dyDescent="0.2">
      <c r="A472" s="199"/>
      <c r="B472" s="204"/>
      <c r="C472" s="204"/>
      <c r="D472" s="205"/>
      <c r="E472" s="206"/>
      <c r="F472" s="202"/>
      <c r="G472" s="202"/>
      <c r="H472" s="202"/>
      <c r="I472" s="202"/>
      <c r="J472" s="202"/>
      <c r="K472" s="203"/>
    </row>
    <row r="473" spans="1:11" ht="24" x14ac:dyDescent="0.2">
      <c r="A473" s="199"/>
      <c r="B473" s="198"/>
      <c r="C473" s="204"/>
      <c r="D473" s="205"/>
      <c r="E473" s="206"/>
      <c r="F473" s="202"/>
      <c r="G473" s="202"/>
      <c r="H473" s="202"/>
      <c r="I473" s="202"/>
      <c r="J473" s="202"/>
      <c r="K473" s="232"/>
    </row>
    <row r="474" spans="1:11" ht="24" x14ac:dyDescent="0.2">
      <c r="A474" s="199"/>
      <c r="B474" s="198"/>
      <c r="C474" s="204"/>
      <c r="D474" s="205"/>
      <c r="E474" s="206"/>
      <c r="F474" s="202"/>
      <c r="G474" s="202"/>
      <c r="H474" s="202"/>
      <c r="I474" s="202"/>
      <c r="J474" s="202"/>
      <c r="K474" s="203"/>
    </row>
    <row r="475" spans="1:11" ht="24" x14ac:dyDescent="0.2">
      <c r="A475" s="199"/>
      <c r="B475" s="198"/>
      <c r="C475" s="204"/>
      <c r="D475" s="205"/>
      <c r="E475" s="206"/>
      <c r="F475" s="202"/>
      <c r="G475" s="202"/>
      <c r="H475" s="202"/>
      <c r="I475" s="202"/>
      <c r="J475" s="202"/>
      <c r="K475" s="203"/>
    </row>
    <row r="476" spans="1:11" ht="24" x14ac:dyDescent="0.2">
      <c r="A476" s="199"/>
      <c r="B476" s="198"/>
      <c r="C476" s="204"/>
      <c r="D476" s="205"/>
      <c r="E476" s="206"/>
      <c r="F476" s="202"/>
      <c r="G476" s="202"/>
      <c r="H476" s="202"/>
      <c r="I476" s="202"/>
      <c r="J476" s="202"/>
      <c r="K476" s="203"/>
    </row>
    <row r="477" spans="1:11" ht="24" x14ac:dyDescent="0.2">
      <c r="A477" s="199"/>
      <c r="B477" s="198"/>
      <c r="C477" s="204"/>
      <c r="D477" s="205"/>
      <c r="E477" s="206"/>
      <c r="F477" s="202"/>
      <c r="G477" s="202"/>
      <c r="H477" s="202"/>
      <c r="I477" s="202"/>
      <c r="J477" s="202"/>
      <c r="K477" s="203"/>
    </row>
    <row r="478" spans="1:11" ht="24" x14ac:dyDescent="0.2">
      <c r="A478" s="199"/>
      <c r="B478" s="198"/>
      <c r="C478" s="204"/>
      <c r="D478" s="205"/>
      <c r="E478" s="206"/>
      <c r="F478" s="202"/>
      <c r="G478" s="202"/>
      <c r="H478" s="202"/>
      <c r="I478" s="202"/>
      <c r="J478" s="202"/>
      <c r="K478" s="203"/>
    </row>
    <row r="479" spans="1:11" ht="24" x14ac:dyDescent="0.2">
      <c r="A479" s="199"/>
      <c r="B479" s="198"/>
      <c r="C479" s="204"/>
      <c r="D479" s="205"/>
      <c r="E479" s="206"/>
      <c r="F479" s="202"/>
      <c r="G479" s="202"/>
      <c r="H479" s="202"/>
      <c r="I479" s="202"/>
      <c r="J479" s="202"/>
      <c r="K479" s="203"/>
    </row>
    <row r="480" spans="1:11" ht="24" x14ac:dyDescent="0.2">
      <c r="A480" s="199"/>
      <c r="B480" s="198"/>
      <c r="C480" s="204"/>
      <c r="D480" s="205"/>
      <c r="E480" s="206"/>
      <c r="F480" s="202"/>
      <c r="G480" s="202"/>
      <c r="H480" s="202"/>
      <c r="I480" s="202"/>
      <c r="J480" s="202"/>
      <c r="K480" s="203"/>
    </row>
    <row r="481" spans="1:11" ht="24" x14ac:dyDescent="0.2">
      <c r="A481" s="199"/>
      <c r="B481" s="198"/>
      <c r="C481" s="204"/>
      <c r="D481" s="205"/>
      <c r="E481" s="206"/>
      <c r="F481" s="202"/>
      <c r="G481" s="202"/>
      <c r="H481" s="202"/>
      <c r="I481" s="202"/>
      <c r="J481" s="202"/>
      <c r="K481" s="203"/>
    </row>
    <row r="482" spans="1:11" ht="24" x14ac:dyDescent="0.2">
      <c r="A482" s="199"/>
      <c r="B482" s="198"/>
      <c r="C482" s="204"/>
      <c r="D482" s="205"/>
      <c r="E482" s="206"/>
      <c r="F482" s="202"/>
      <c r="G482" s="202"/>
      <c r="H482" s="202"/>
      <c r="I482" s="202"/>
      <c r="J482" s="202"/>
      <c r="K482" s="203"/>
    </row>
    <row r="483" spans="1:11" ht="24" x14ac:dyDescent="0.2">
      <c r="A483" s="199"/>
      <c r="B483" s="198"/>
      <c r="C483" s="204"/>
      <c r="D483" s="205"/>
      <c r="E483" s="206"/>
      <c r="F483" s="202"/>
      <c r="G483" s="202"/>
      <c r="H483" s="202"/>
      <c r="I483" s="202"/>
      <c r="J483" s="202"/>
      <c r="K483" s="203"/>
    </row>
    <row r="484" spans="1:11" ht="24" x14ac:dyDescent="0.2">
      <c r="A484" s="207"/>
      <c r="B484" s="317"/>
      <c r="C484" s="317"/>
      <c r="D484" s="198"/>
      <c r="E484" s="208"/>
      <c r="F484" s="209"/>
      <c r="G484" s="210"/>
      <c r="H484" s="209"/>
      <c r="I484" s="210"/>
      <c r="J484" s="210"/>
      <c r="K484" s="203"/>
    </row>
    <row r="485" spans="1:11" ht="26.25" x14ac:dyDescent="0.2">
      <c r="A485" s="325"/>
      <c r="B485" s="325"/>
      <c r="C485" s="325"/>
      <c r="D485" s="325"/>
      <c r="E485" s="325"/>
      <c r="F485" s="325"/>
      <c r="G485" s="325"/>
      <c r="H485" s="325"/>
      <c r="I485" s="325"/>
      <c r="J485" s="326"/>
      <c r="K485" s="326"/>
    </row>
    <row r="486" spans="1:11" x14ac:dyDescent="0.2">
      <c r="A486" s="317"/>
      <c r="B486" s="317"/>
      <c r="C486" s="317"/>
      <c r="D486" s="317"/>
      <c r="E486" s="317"/>
      <c r="F486" s="317"/>
      <c r="G486" s="317"/>
      <c r="H486" s="317"/>
      <c r="I486" s="317"/>
      <c r="J486" s="317"/>
      <c r="K486" s="317"/>
    </row>
    <row r="487" spans="1:11" ht="24" x14ac:dyDescent="0.2">
      <c r="A487" s="321"/>
      <c r="B487" s="321"/>
      <c r="C487" s="231"/>
      <c r="D487" s="231"/>
      <c r="E487" s="231"/>
      <c r="F487" s="321"/>
      <c r="G487" s="321"/>
      <c r="H487" s="320"/>
      <c r="I487" s="320"/>
      <c r="J487" s="320"/>
      <c r="K487" s="320"/>
    </row>
    <row r="488" spans="1:11" ht="24" x14ac:dyDescent="0.2">
      <c r="A488" s="319"/>
      <c r="B488" s="319"/>
      <c r="C488" s="320"/>
      <c r="D488" s="320"/>
      <c r="E488" s="320"/>
      <c r="F488" s="321"/>
      <c r="G488" s="321"/>
      <c r="H488" s="320"/>
      <c r="I488" s="320"/>
      <c r="J488" s="320"/>
      <c r="K488" s="320"/>
    </row>
    <row r="489" spans="1:11" ht="24" x14ac:dyDescent="0.2">
      <c r="A489" s="321"/>
      <c r="B489" s="321"/>
      <c r="C489" s="322"/>
      <c r="D489" s="320"/>
      <c r="E489" s="320"/>
      <c r="F489" s="323"/>
      <c r="G489" s="323"/>
      <c r="H489" s="320"/>
      <c r="I489" s="320"/>
      <c r="J489" s="320"/>
      <c r="K489" s="320"/>
    </row>
    <row r="490" spans="1:11" x14ac:dyDescent="0.2">
      <c r="A490" s="317"/>
      <c r="B490" s="317"/>
      <c r="C490" s="317"/>
      <c r="D490" s="317"/>
      <c r="E490" s="324"/>
      <c r="F490" s="317"/>
      <c r="G490" s="317"/>
      <c r="H490" s="317"/>
      <c r="I490" s="317"/>
      <c r="J490" s="230"/>
      <c r="K490" s="317"/>
    </row>
    <row r="491" spans="1:11" ht="24" x14ac:dyDescent="0.2">
      <c r="A491" s="317"/>
      <c r="B491" s="317"/>
      <c r="C491" s="317"/>
      <c r="D491" s="317"/>
      <c r="E491" s="324"/>
      <c r="F491" s="198"/>
      <c r="G491" s="198"/>
      <c r="H491" s="198"/>
      <c r="I491" s="198"/>
      <c r="J491" s="198"/>
      <c r="K491" s="317"/>
    </row>
    <row r="492" spans="1:11" ht="24" x14ac:dyDescent="0.2">
      <c r="A492" s="199"/>
      <c r="B492" s="233"/>
      <c r="C492" s="233"/>
      <c r="D492" s="200"/>
      <c r="E492" s="201"/>
      <c r="F492" s="202"/>
      <c r="G492" s="202"/>
      <c r="H492" s="202"/>
      <c r="I492" s="202"/>
      <c r="J492" s="202"/>
      <c r="K492" s="203"/>
    </row>
    <row r="493" spans="1:11" ht="24" x14ac:dyDescent="0.2">
      <c r="A493" s="199"/>
      <c r="B493" s="204"/>
      <c r="C493" s="204"/>
      <c r="D493" s="205"/>
      <c r="E493" s="206"/>
      <c r="F493" s="202"/>
      <c r="G493" s="202"/>
      <c r="H493" s="202"/>
      <c r="I493" s="202"/>
      <c r="J493" s="202"/>
      <c r="K493" s="203"/>
    </row>
    <row r="494" spans="1:11" ht="24" x14ac:dyDescent="0.2">
      <c r="A494" s="199"/>
      <c r="B494" s="198"/>
      <c r="C494" s="204"/>
      <c r="D494" s="205"/>
      <c r="E494" s="206"/>
      <c r="F494" s="202"/>
      <c r="G494" s="202"/>
      <c r="H494" s="202"/>
      <c r="I494" s="202"/>
      <c r="J494" s="202"/>
      <c r="K494" s="232"/>
    </row>
    <row r="495" spans="1:11" ht="24" x14ac:dyDescent="0.2">
      <c r="A495" s="199"/>
      <c r="B495" s="198"/>
      <c r="C495" s="204"/>
      <c r="D495" s="205"/>
      <c r="E495" s="206"/>
      <c r="F495" s="202"/>
      <c r="G495" s="202"/>
      <c r="H495" s="202"/>
      <c r="I495" s="202"/>
      <c r="J495" s="202"/>
      <c r="K495" s="232"/>
    </row>
    <row r="496" spans="1:11" ht="24" x14ac:dyDescent="0.2">
      <c r="A496" s="199"/>
      <c r="B496" s="198"/>
      <c r="C496" s="204"/>
      <c r="D496" s="205"/>
      <c r="E496" s="206"/>
      <c r="F496" s="202"/>
      <c r="G496" s="202"/>
      <c r="H496" s="202"/>
      <c r="I496" s="202"/>
      <c r="J496" s="202"/>
      <c r="K496" s="203"/>
    </row>
    <row r="497" spans="1:11" ht="24" x14ac:dyDescent="0.2">
      <c r="A497" s="199"/>
      <c r="B497" s="198"/>
      <c r="C497" s="204"/>
      <c r="D497" s="205"/>
      <c r="E497" s="206"/>
      <c r="F497" s="202"/>
      <c r="G497" s="202"/>
      <c r="H497" s="202"/>
      <c r="I497" s="202"/>
      <c r="J497" s="202"/>
      <c r="K497" s="203"/>
    </row>
    <row r="498" spans="1:11" ht="24" x14ac:dyDescent="0.2">
      <c r="A498" s="199"/>
      <c r="B498" s="198"/>
      <c r="C498" s="204"/>
      <c r="D498" s="205"/>
      <c r="E498" s="206"/>
      <c r="F498" s="202"/>
      <c r="G498" s="202"/>
      <c r="H498" s="202"/>
      <c r="I498" s="202"/>
      <c r="J498" s="202"/>
      <c r="K498" s="232"/>
    </row>
    <row r="499" spans="1:11" ht="24" x14ac:dyDescent="0.2">
      <c r="A499" s="199"/>
      <c r="B499" s="198"/>
      <c r="C499" s="204"/>
      <c r="D499" s="205"/>
      <c r="E499" s="206"/>
      <c r="F499" s="202"/>
      <c r="G499" s="202"/>
      <c r="H499" s="202"/>
      <c r="I499" s="202"/>
      <c r="J499" s="202"/>
      <c r="K499" s="203"/>
    </row>
    <row r="500" spans="1:11" ht="24" x14ac:dyDescent="0.2">
      <c r="A500" s="199"/>
      <c r="B500" s="198"/>
      <c r="C500" s="204"/>
      <c r="D500" s="205"/>
      <c r="E500" s="206"/>
      <c r="F500" s="202"/>
      <c r="G500" s="202"/>
      <c r="H500" s="202"/>
      <c r="I500" s="202"/>
      <c r="J500" s="202"/>
      <c r="K500" s="232"/>
    </row>
    <row r="501" spans="1:11" ht="24" x14ac:dyDescent="0.2">
      <c r="A501" s="199"/>
      <c r="B501" s="198"/>
      <c r="C501" s="204"/>
      <c r="D501" s="205"/>
      <c r="E501" s="206"/>
      <c r="F501" s="202"/>
      <c r="G501" s="202"/>
      <c r="H501" s="202"/>
      <c r="I501" s="202"/>
      <c r="J501" s="202"/>
      <c r="K501" s="203"/>
    </row>
    <row r="502" spans="1:11" ht="24" x14ac:dyDescent="0.2">
      <c r="A502" s="199"/>
      <c r="B502" s="198"/>
      <c r="C502" s="204"/>
      <c r="D502" s="205"/>
      <c r="E502" s="206"/>
      <c r="F502" s="202"/>
      <c r="G502" s="202"/>
      <c r="H502" s="202"/>
      <c r="I502" s="202"/>
      <c r="J502" s="202"/>
      <c r="K502" s="232"/>
    </row>
    <row r="503" spans="1:11" ht="24" x14ac:dyDescent="0.2">
      <c r="A503" s="199"/>
      <c r="B503" s="198"/>
      <c r="C503" s="204"/>
      <c r="D503" s="205"/>
      <c r="E503" s="206"/>
      <c r="F503" s="202"/>
      <c r="G503" s="202"/>
      <c r="H503" s="202"/>
      <c r="I503" s="202"/>
      <c r="J503" s="202"/>
      <c r="K503" s="203"/>
    </row>
    <row r="504" spans="1:11" ht="24" x14ac:dyDescent="0.2">
      <c r="A504" s="199"/>
      <c r="B504" s="198"/>
      <c r="C504" s="204"/>
      <c r="D504" s="205"/>
      <c r="E504" s="206"/>
      <c r="F504" s="202"/>
      <c r="G504" s="202"/>
      <c r="H504" s="202"/>
      <c r="I504" s="202"/>
      <c r="J504" s="202"/>
      <c r="K504" s="203"/>
    </row>
    <row r="505" spans="1:11" ht="24" x14ac:dyDescent="0.2">
      <c r="A505" s="199"/>
      <c r="B505" s="198"/>
      <c r="C505" s="204"/>
      <c r="D505" s="205"/>
      <c r="E505" s="206"/>
      <c r="F505" s="202"/>
      <c r="G505" s="202"/>
      <c r="H505" s="202"/>
      <c r="I505" s="202"/>
      <c r="J505" s="202"/>
      <c r="K505" s="203"/>
    </row>
    <row r="506" spans="1:11" ht="24" x14ac:dyDescent="0.2">
      <c r="A506" s="199"/>
      <c r="B506" s="198"/>
      <c r="C506" s="204"/>
      <c r="D506" s="205"/>
      <c r="E506" s="206"/>
      <c r="F506" s="202"/>
      <c r="G506" s="202"/>
      <c r="H506" s="202"/>
      <c r="I506" s="202"/>
      <c r="J506" s="202"/>
      <c r="K506" s="203"/>
    </row>
    <row r="507" spans="1:11" ht="24" x14ac:dyDescent="0.2">
      <c r="A507" s="199"/>
      <c r="B507" s="198"/>
      <c r="C507" s="204"/>
      <c r="D507" s="205"/>
      <c r="E507" s="206"/>
      <c r="F507" s="202"/>
      <c r="G507" s="202"/>
      <c r="H507" s="202"/>
      <c r="I507" s="202"/>
      <c r="J507" s="202"/>
      <c r="K507" s="203"/>
    </row>
    <row r="508" spans="1:11" ht="24" x14ac:dyDescent="0.2">
      <c r="A508" s="199"/>
      <c r="B508" s="198"/>
      <c r="C508" s="204"/>
      <c r="D508" s="205"/>
      <c r="E508" s="206"/>
      <c r="F508" s="202"/>
      <c r="G508" s="202"/>
      <c r="H508" s="202"/>
      <c r="I508" s="202"/>
      <c r="J508" s="202"/>
      <c r="K508" s="203"/>
    </row>
    <row r="509" spans="1:11" ht="24" x14ac:dyDescent="0.2">
      <c r="A509" s="207"/>
      <c r="B509" s="317"/>
      <c r="C509" s="317"/>
      <c r="D509" s="198"/>
      <c r="E509" s="208"/>
      <c r="F509" s="209"/>
      <c r="G509" s="210"/>
      <c r="H509" s="209"/>
      <c r="I509" s="210"/>
      <c r="J509" s="210"/>
      <c r="K509" s="203"/>
    </row>
    <row r="510" spans="1:11" ht="26.25" x14ac:dyDescent="0.2">
      <c r="A510" s="325"/>
      <c r="B510" s="325"/>
      <c r="C510" s="325"/>
      <c r="D510" s="325"/>
      <c r="E510" s="325"/>
      <c r="F510" s="325"/>
      <c r="G510" s="325"/>
      <c r="H510" s="325"/>
      <c r="I510" s="325"/>
      <c r="J510" s="326"/>
      <c r="K510" s="326"/>
    </row>
    <row r="511" spans="1:11" x14ac:dyDescent="0.2">
      <c r="A511" s="317"/>
      <c r="B511" s="317"/>
      <c r="C511" s="317"/>
      <c r="D511" s="317"/>
      <c r="E511" s="317"/>
      <c r="F511" s="317"/>
      <c r="G511" s="317"/>
      <c r="H511" s="317"/>
      <c r="I511" s="317"/>
      <c r="J511" s="317"/>
      <c r="K511" s="317"/>
    </row>
    <row r="512" spans="1:11" ht="24" x14ac:dyDescent="0.2">
      <c r="A512" s="321"/>
      <c r="B512" s="321"/>
      <c r="C512" s="231"/>
      <c r="D512" s="231"/>
      <c r="E512" s="231"/>
      <c r="F512" s="321"/>
      <c r="G512" s="321"/>
      <c r="H512" s="320"/>
      <c r="I512" s="320"/>
      <c r="J512" s="320"/>
      <c r="K512" s="320"/>
    </row>
    <row r="513" spans="1:11" ht="24" x14ac:dyDescent="0.2">
      <c r="A513" s="319"/>
      <c r="B513" s="319"/>
      <c r="C513" s="320"/>
      <c r="D513" s="320"/>
      <c r="E513" s="320"/>
      <c r="F513" s="321"/>
      <c r="G513" s="321"/>
      <c r="H513" s="320"/>
      <c r="I513" s="320"/>
      <c r="J513" s="320"/>
      <c r="K513" s="320"/>
    </row>
    <row r="514" spans="1:11" ht="24" x14ac:dyDescent="0.2">
      <c r="A514" s="321"/>
      <c r="B514" s="321"/>
      <c r="C514" s="322"/>
      <c r="D514" s="320"/>
      <c r="E514" s="320"/>
      <c r="F514" s="323"/>
      <c r="G514" s="323"/>
      <c r="H514" s="320"/>
      <c r="I514" s="320"/>
      <c r="J514" s="320"/>
      <c r="K514" s="320"/>
    </row>
    <row r="515" spans="1:11" x14ac:dyDescent="0.2">
      <c r="A515" s="317"/>
      <c r="B515" s="317"/>
      <c r="C515" s="317"/>
      <c r="D515" s="317"/>
      <c r="E515" s="324"/>
      <c r="F515" s="317"/>
      <c r="G515" s="317"/>
      <c r="H515" s="317"/>
      <c r="I515" s="317"/>
      <c r="J515" s="230"/>
      <c r="K515" s="317"/>
    </row>
    <row r="516" spans="1:11" ht="24" x14ac:dyDescent="0.2">
      <c r="A516" s="317"/>
      <c r="B516" s="317"/>
      <c r="C516" s="317"/>
      <c r="D516" s="317"/>
      <c r="E516" s="324"/>
      <c r="F516" s="198"/>
      <c r="G516" s="198"/>
      <c r="H516" s="198"/>
      <c r="I516" s="198"/>
      <c r="J516" s="198"/>
      <c r="K516" s="317"/>
    </row>
    <row r="517" spans="1:11" ht="24" x14ac:dyDescent="0.2">
      <c r="A517" s="199"/>
      <c r="B517" s="315"/>
      <c r="C517" s="316"/>
      <c r="D517" s="200"/>
      <c r="E517" s="201"/>
      <c r="F517" s="202"/>
      <c r="G517" s="202"/>
      <c r="H517" s="202"/>
      <c r="I517" s="202"/>
      <c r="J517" s="202"/>
      <c r="K517" s="203"/>
    </row>
    <row r="518" spans="1:11" ht="24" x14ac:dyDescent="0.2">
      <c r="A518" s="199"/>
      <c r="B518" s="204"/>
      <c r="C518" s="204"/>
      <c r="D518" s="205"/>
      <c r="E518" s="206"/>
      <c r="F518" s="202"/>
      <c r="G518" s="202"/>
      <c r="H518" s="202"/>
      <c r="I518" s="202"/>
      <c r="J518" s="202"/>
      <c r="K518" s="203"/>
    </row>
    <row r="519" spans="1:11" ht="24" x14ac:dyDescent="0.2">
      <c r="A519" s="199"/>
      <c r="B519" s="198"/>
      <c r="C519" s="204"/>
      <c r="D519" s="205"/>
      <c r="E519" s="206"/>
      <c r="F519" s="202"/>
      <c r="G519" s="202"/>
      <c r="H519" s="202"/>
      <c r="I519" s="202"/>
      <c r="J519" s="202"/>
      <c r="K519" s="203"/>
    </row>
    <row r="520" spans="1:11" ht="24" x14ac:dyDescent="0.2">
      <c r="A520" s="199"/>
      <c r="B520" s="198"/>
      <c r="C520" s="204"/>
      <c r="D520" s="205"/>
      <c r="E520" s="206"/>
      <c r="F520" s="202"/>
      <c r="G520" s="202"/>
      <c r="H520" s="202"/>
      <c r="I520" s="202"/>
      <c r="J520" s="202"/>
      <c r="K520" s="203"/>
    </row>
    <row r="521" spans="1:11" ht="24" x14ac:dyDescent="0.2">
      <c r="A521" s="199"/>
      <c r="B521" s="198"/>
      <c r="C521" s="204"/>
      <c r="D521" s="205"/>
      <c r="E521" s="206"/>
      <c r="F521" s="202"/>
      <c r="G521" s="202"/>
      <c r="H521" s="202"/>
      <c r="I521" s="202"/>
      <c r="J521" s="202"/>
      <c r="K521" s="232"/>
    </row>
    <row r="522" spans="1:11" ht="24" x14ac:dyDescent="0.2">
      <c r="A522" s="199"/>
      <c r="B522" s="204"/>
      <c r="C522" s="204"/>
      <c r="D522" s="205"/>
      <c r="E522" s="206"/>
      <c r="F522" s="202"/>
      <c r="G522" s="202"/>
      <c r="H522" s="202"/>
      <c r="I522" s="202"/>
      <c r="J522" s="202"/>
      <c r="K522" s="203"/>
    </row>
    <row r="523" spans="1:11" ht="24" x14ac:dyDescent="0.2">
      <c r="A523" s="199"/>
      <c r="B523" s="198"/>
      <c r="C523" s="204"/>
      <c r="D523" s="205"/>
      <c r="E523" s="206"/>
      <c r="F523" s="202"/>
      <c r="G523" s="202"/>
      <c r="H523" s="202"/>
      <c r="I523" s="202"/>
      <c r="J523" s="202"/>
      <c r="K523" s="232"/>
    </row>
    <row r="524" spans="1:11" ht="24" x14ac:dyDescent="0.2">
      <c r="A524" s="199"/>
      <c r="B524" s="198"/>
      <c r="C524" s="204"/>
      <c r="D524" s="205"/>
      <c r="E524" s="206"/>
      <c r="F524" s="202"/>
      <c r="G524" s="202"/>
      <c r="H524" s="202"/>
      <c r="I524" s="202"/>
      <c r="J524" s="202"/>
      <c r="K524" s="203"/>
    </row>
    <row r="525" spans="1:11" ht="24" x14ac:dyDescent="0.2">
      <c r="A525" s="199"/>
      <c r="B525" s="198"/>
      <c r="C525" s="204"/>
      <c r="D525" s="205"/>
      <c r="E525" s="206"/>
      <c r="F525" s="202"/>
      <c r="G525" s="202"/>
      <c r="H525" s="202"/>
      <c r="I525" s="202"/>
      <c r="J525" s="202"/>
      <c r="K525" s="203"/>
    </row>
    <row r="526" spans="1:11" ht="24" x14ac:dyDescent="0.2">
      <c r="A526" s="199"/>
      <c r="B526" s="198"/>
      <c r="C526" s="204"/>
      <c r="D526" s="205"/>
      <c r="E526" s="206"/>
      <c r="F526" s="202"/>
      <c r="G526" s="202"/>
      <c r="H526" s="202"/>
      <c r="I526" s="202"/>
      <c r="J526" s="202"/>
      <c r="K526" s="203"/>
    </row>
    <row r="527" spans="1:11" ht="24" x14ac:dyDescent="0.2">
      <c r="A527" s="199"/>
      <c r="B527" s="198"/>
      <c r="C527" s="204"/>
      <c r="D527" s="205"/>
      <c r="E527" s="206"/>
      <c r="F527" s="202"/>
      <c r="G527" s="202"/>
      <c r="H527" s="202"/>
      <c r="I527" s="202"/>
      <c r="J527" s="202"/>
      <c r="K527" s="203"/>
    </row>
    <row r="528" spans="1:11" ht="24" x14ac:dyDescent="0.2">
      <c r="A528" s="199"/>
      <c r="B528" s="198"/>
      <c r="C528" s="204"/>
      <c r="D528" s="205"/>
      <c r="E528" s="206"/>
      <c r="F528" s="202"/>
      <c r="G528" s="202"/>
      <c r="H528" s="202"/>
      <c r="I528" s="202"/>
      <c r="J528" s="202"/>
      <c r="K528" s="203"/>
    </row>
    <row r="529" spans="1:11" ht="24" x14ac:dyDescent="0.2">
      <c r="A529" s="199"/>
      <c r="B529" s="198"/>
      <c r="C529" s="204"/>
      <c r="D529" s="205"/>
      <c r="E529" s="206"/>
      <c r="F529" s="202"/>
      <c r="G529" s="202"/>
      <c r="H529" s="202"/>
      <c r="I529" s="202"/>
      <c r="J529" s="202"/>
      <c r="K529" s="203"/>
    </row>
    <row r="530" spans="1:11" ht="24" x14ac:dyDescent="0.2">
      <c r="A530" s="199"/>
      <c r="B530" s="198"/>
      <c r="C530" s="204"/>
      <c r="D530" s="205"/>
      <c r="E530" s="206"/>
      <c r="F530" s="202"/>
      <c r="G530" s="202"/>
      <c r="H530" s="202"/>
      <c r="I530" s="202"/>
      <c r="J530" s="202"/>
      <c r="K530" s="203"/>
    </row>
    <row r="531" spans="1:11" ht="24" x14ac:dyDescent="0.2">
      <c r="A531" s="199"/>
      <c r="B531" s="198"/>
      <c r="C531" s="204"/>
      <c r="D531" s="205"/>
      <c r="E531" s="206"/>
      <c r="F531" s="202"/>
      <c r="G531" s="202"/>
      <c r="H531" s="202"/>
      <c r="I531" s="202"/>
      <c r="J531" s="202"/>
      <c r="K531" s="203"/>
    </row>
    <row r="532" spans="1:11" ht="24" x14ac:dyDescent="0.2">
      <c r="A532" s="199"/>
      <c r="B532" s="198"/>
      <c r="C532" s="204"/>
      <c r="D532" s="205"/>
      <c r="E532" s="206"/>
      <c r="F532" s="202"/>
      <c r="G532" s="202"/>
      <c r="H532" s="202"/>
      <c r="I532" s="202"/>
      <c r="J532" s="202"/>
      <c r="K532" s="203"/>
    </row>
    <row r="533" spans="1:11" ht="24" x14ac:dyDescent="0.2">
      <c r="A533" s="199"/>
      <c r="B533" s="198"/>
      <c r="C533" s="204"/>
      <c r="D533" s="205"/>
      <c r="E533" s="206"/>
      <c r="F533" s="202"/>
      <c r="G533" s="202"/>
      <c r="H533" s="202"/>
      <c r="I533" s="202"/>
      <c r="J533" s="202"/>
      <c r="K533" s="203"/>
    </row>
    <row r="534" spans="1:11" ht="24" x14ac:dyDescent="0.2">
      <c r="A534" s="207"/>
      <c r="B534" s="317"/>
      <c r="C534" s="317"/>
      <c r="D534" s="198"/>
      <c r="E534" s="208"/>
      <c r="F534" s="209"/>
      <c r="G534" s="210"/>
      <c r="H534" s="209"/>
      <c r="I534" s="210"/>
      <c r="J534" s="210"/>
      <c r="K534" s="203"/>
    </row>
    <row r="535" spans="1:11" ht="26.25" x14ac:dyDescent="0.2">
      <c r="A535" s="325"/>
      <c r="B535" s="325"/>
      <c r="C535" s="325"/>
      <c r="D535" s="325"/>
      <c r="E535" s="325"/>
      <c r="F535" s="325"/>
      <c r="G535" s="325"/>
      <c r="H535" s="325"/>
      <c r="I535" s="325"/>
      <c r="J535" s="326"/>
      <c r="K535" s="326"/>
    </row>
    <row r="536" spans="1:11" x14ac:dyDescent="0.2">
      <c r="A536" s="317"/>
      <c r="B536" s="317"/>
      <c r="C536" s="317"/>
      <c r="D536" s="317"/>
      <c r="E536" s="317"/>
      <c r="F536" s="317"/>
      <c r="G536" s="317"/>
      <c r="H536" s="317"/>
      <c r="I536" s="317"/>
      <c r="J536" s="317"/>
      <c r="K536" s="317"/>
    </row>
    <row r="537" spans="1:11" ht="24" x14ac:dyDescent="0.2">
      <c r="A537" s="321"/>
      <c r="B537" s="321"/>
      <c r="C537" s="231"/>
      <c r="D537" s="231"/>
      <c r="E537" s="231"/>
      <c r="F537" s="321"/>
      <c r="G537" s="321"/>
      <c r="H537" s="320"/>
      <c r="I537" s="320"/>
      <c r="J537" s="320"/>
      <c r="K537" s="320"/>
    </row>
    <row r="538" spans="1:11" ht="24" x14ac:dyDescent="0.2">
      <c r="A538" s="319"/>
      <c r="B538" s="319"/>
      <c r="C538" s="320"/>
      <c r="D538" s="320"/>
      <c r="E538" s="320"/>
      <c r="F538" s="321"/>
      <c r="G538" s="321"/>
      <c r="H538" s="320"/>
      <c r="I538" s="320"/>
      <c r="J538" s="320"/>
      <c r="K538" s="320"/>
    </row>
    <row r="539" spans="1:11" ht="24" x14ac:dyDescent="0.2">
      <c r="A539" s="321"/>
      <c r="B539" s="321"/>
      <c r="C539" s="322"/>
      <c r="D539" s="320"/>
      <c r="E539" s="320"/>
      <c r="F539" s="323"/>
      <c r="G539" s="323"/>
      <c r="H539" s="320"/>
      <c r="I539" s="320"/>
      <c r="J539" s="320"/>
      <c r="K539" s="320"/>
    </row>
    <row r="540" spans="1:11" x14ac:dyDescent="0.2">
      <c r="A540" s="317"/>
      <c r="B540" s="317"/>
      <c r="C540" s="317"/>
      <c r="D540" s="317"/>
      <c r="E540" s="324"/>
      <c r="F540" s="317"/>
      <c r="G540" s="317"/>
      <c r="H540" s="317"/>
      <c r="I540" s="317"/>
      <c r="J540" s="230"/>
      <c r="K540" s="317"/>
    </row>
    <row r="541" spans="1:11" ht="24" x14ac:dyDescent="0.2">
      <c r="A541" s="317"/>
      <c r="B541" s="317"/>
      <c r="C541" s="317"/>
      <c r="D541" s="317"/>
      <c r="E541" s="324"/>
      <c r="F541" s="198"/>
      <c r="G541" s="198"/>
      <c r="H541" s="198"/>
      <c r="I541" s="198"/>
      <c r="J541" s="198"/>
      <c r="K541" s="317"/>
    </row>
    <row r="542" spans="1:11" ht="24" x14ac:dyDescent="0.2">
      <c r="A542" s="199"/>
      <c r="B542" s="233"/>
      <c r="C542" s="233"/>
      <c r="D542" s="200"/>
      <c r="E542" s="201"/>
      <c r="F542" s="202"/>
      <c r="G542" s="202"/>
      <c r="H542" s="202"/>
      <c r="I542" s="202"/>
      <c r="J542" s="202"/>
      <c r="K542" s="203"/>
    </row>
    <row r="543" spans="1:11" ht="24" x14ac:dyDescent="0.2">
      <c r="A543" s="199"/>
      <c r="B543" s="204"/>
      <c r="C543" s="204"/>
      <c r="D543" s="205"/>
      <c r="E543" s="206"/>
      <c r="F543" s="202"/>
      <c r="G543" s="202"/>
      <c r="H543" s="202"/>
      <c r="I543" s="202"/>
      <c r="J543" s="202"/>
      <c r="K543" s="203"/>
    </row>
    <row r="544" spans="1:11" ht="24" x14ac:dyDescent="0.2">
      <c r="A544" s="199"/>
      <c r="B544" s="198"/>
      <c r="C544" s="204"/>
      <c r="D544" s="205"/>
      <c r="E544" s="206"/>
      <c r="F544" s="202"/>
      <c r="G544" s="202"/>
      <c r="H544" s="202"/>
      <c r="I544" s="202"/>
      <c r="J544" s="202"/>
      <c r="K544" s="232"/>
    </row>
    <row r="545" spans="1:11" ht="24" x14ac:dyDescent="0.2">
      <c r="A545" s="199"/>
      <c r="B545" s="198"/>
      <c r="C545" s="204"/>
      <c r="D545" s="205"/>
      <c r="E545" s="206"/>
      <c r="F545" s="202"/>
      <c r="G545" s="202"/>
      <c r="H545" s="202"/>
      <c r="I545" s="202"/>
      <c r="J545" s="202"/>
      <c r="K545" s="232"/>
    </row>
    <row r="546" spans="1:11" ht="24" x14ac:dyDescent="0.2">
      <c r="A546" s="199"/>
      <c r="B546" s="198"/>
      <c r="C546" s="204"/>
      <c r="D546" s="205"/>
      <c r="E546" s="206"/>
      <c r="F546" s="202"/>
      <c r="G546" s="202"/>
      <c r="H546" s="202"/>
      <c r="I546" s="202"/>
      <c r="J546" s="202"/>
      <c r="K546" s="203"/>
    </row>
    <row r="547" spans="1:11" ht="24" x14ac:dyDescent="0.2">
      <c r="A547" s="199"/>
      <c r="B547" s="198"/>
      <c r="C547" s="204"/>
      <c r="D547" s="205"/>
      <c r="E547" s="206"/>
      <c r="F547" s="202"/>
      <c r="G547" s="202"/>
      <c r="H547" s="202"/>
      <c r="I547" s="202"/>
      <c r="J547" s="202"/>
      <c r="K547" s="203"/>
    </row>
    <row r="548" spans="1:11" ht="24" x14ac:dyDescent="0.2">
      <c r="A548" s="199"/>
      <c r="B548" s="198"/>
      <c r="C548" s="204"/>
      <c r="D548" s="205"/>
      <c r="E548" s="206"/>
      <c r="F548" s="202"/>
      <c r="G548" s="202"/>
      <c r="H548" s="202"/>
      <c r="I548" s="202"/>
      <c r="J548" s="202"/>
      <c r="K548" s="232"/>
    </row>
    <row r="549" spans="1:11" ht="24" x14ac:dyDescent="0.2">
      <c r="A549" s="199"/>
      <c r="B549" s="198"/>
      <c r="C549" s="204"/>
      <c r="D549" s="205"/>
      <c r="E549" s="206"/>
      <c r="F549" s="202"/>
      <c r="G549" s="202"/>
      <c r="H549" s="202"/>
      <c r="I549" s="202"/>
      <c r="J549" s="202"/>
      <c r="K549" s="203"/>
    </row>
    <row r="550" spans="1:11" ht="24" x14ac:dyDescent="0.2">
      <c r="A550" s="199"/>
      <c r="B550" s="198"/>
      <c r="C550" s="204"/>
      <c r="D550" s="205"/>
      <c r="E550" s="206"/>
      <c r="F550" s="202"/>
      <c r="G550" s="202"/>
      <c r="H550" s="202"/>
      <c r="I550" s="202"/>
      <c r="J550" s="202"/>
      <c r="K550" s="232"/>
    </row>
    <row r="551" spans="1:11" ht="24" x14ac:dyDescent="0.2">
      <c r="A551" s="199"/>
      <c r="B551" s="198"/>
      <c r="C551" s="204"/>
      <c r="D551" s="205"/>
      <c r="E551" s="206"/>
      <c r="F551" s="202"/>
      <c r="G551" s="202"/>
      <c r="H551" s="202"/>
      <c r="I551" s="202"/>
      <c r="J551" s="202"/>
      <c r="K551" s="203"/>
    </row>
    <row r="552" spans="1:11" ht="24" x14ac:dyDescent="0.2">
      <c r="A552" s="199"/>
      <c r="B552" s="198"/>
      <c r="C552" s="204"/>
      <c r="D552" s="205"/>
      <c r="E552" s="206"/>
      <c r="F552" s="202"/>
      <c r="G552" s="202"/>
      <c r="H552" s="202"/>
      <c r="I552" s="202"/>
      <c r="J552" s="202"/>
      <c r="K552" s="232"/>
    </row>
    <row r="553" spans="1:11" ht="24" x14ac:dyDescent="0.2">
      <c r="A553" s="199"/>
      <c r="B553" s="198"/>
      <c r="C553" s="204"/>
      <c r="D553" s="205"/>
      <c r="E553" s="206"/>
      <c r="F553" s="202"/>
      <c r="G553" s="202"/>
      <c r="H553" s="202"/>
      <c r="I553" s="202"/>
      <c r="J553" s="202"/>
      <c r="K553" s="203"/>
    </row>
    <row r="554" spans="1:11" ht="24" x14ac:dyDescent="0.2">
      <c r="A554" s="199"/>
      <c r="B554" s="198"/>
      <c r="C554" s="204"/>
      <c r="D554" s="205"/>
      <c r="E554" s="206"/>
      <c r="F554" s="202"/>
      <c r="G554" s="202"/>
      <c r="H554" s="202"/>
      <c r="I554" s="202"/>
      <c r="J554" s="202"/>
      <c r="K554" s="203"/>
    </row>
    <row r="555" spans="1:11" ht="24" x14ac:dyDescent="0.2">
      <c r="A555" s="199"/>
      <c r="B555" s="198"/>
      <c r="C555" s="204"/>
      <c r="D555" s="205"/>
      <c r="E555" s="206"/>
      <c r="F555" s="202"/>
      <c r="G555" s="202"/>
      <c r="H555" s="202"/>
      <c r="I555" s="202"/>
      <c r="J555" s="202"/>
      <c r="K555" s="203"/>
    </row>
    <row r="556" spans="1:11" ht="24" x14ac:dyDescent="0.2">
      <c r="A556" s="199"/>
      <c r="B556" s="198"/>
      <c r="C556" s="204"/>
      <c r="D556" s="205"/>
      <c r="E556" s="206"/>
      <c r="F556" s="202"/>
      <c r="G556" s="202"/>
      <c r="H556" s="202"/>
      <c r="I556" s="202"/>
      <c r="J556" s="202"/>
      <c r="K556" s="203"/>
    </row>
    <row r="557" spans="1:11" ht="24" x14ac:dyDescent="0.2">
      <c r="A557" s="199"/>
      <c r="B557" s="198"/>
      <c r="C557" s="204"/>
      <c r="D557" s="205"/>
      <c r="E557" s="206"/>
      <c r="F557" s="202"/>
      <c r="G557" s="202"/>
      <c r="H557" s="202"/>
      <c r="I557" s="202"/>
      <c r="J557" s="202"/>
      <c r="K557" s="203"/>
    </row>
    <row r="558" spans="1:11" ht="24" x14ac:dyDescent="0.2">
      <c r="A558" s="199"/>
      <c r="B558" s="198"/>
      <c r="C558" s="204"/>
      <c r="D558" s="205"/>
      <c r="E558" s="206"/>
      <c r="F558" s="202"/>
      <c r="G558" s="202"/>
      <c r="H558" s="202"/>
      <c r="I558" s="202"/>
      <c r="J558" s="202"/>
      <c r="K558" s="203"/>
    </row>
    <row r="559" spans="1:11" ht="24" x14ac:dyDescent="0.2">
      <c r="A559" s="207"/>
      <c r="B559" s="317"/>
      <c r="C559" s="317"/>
      <c r="D559" s="198"/>
      <c r="E559" s="208"/>
      <c r="F559" s="209"/>
      <c r="G559" s="210"/>
      <c r="H559" s="209"/>
      <c r="I559" s="210"/>
      <c r="J559" s="210"/>
      <c r="K559" s="203"/>
    </row>
    <row r="560" spans="1:11" ht="26.25" x14ac:dyDescent="0.2">
      <c r="A560" s="325"/>
      <c r="B560" s="325"/>
      <c r="C560" s="325"/>
      <c r="D560" s="325"/>
      <c r="E560" s="325"/>
      <c r="F560" s="325"/>
      <c r="G560" s="325"/>
      <c r="H560" s="325"/>
      <c r="I560" s="325"/>
      <c r="J560" s="326"/>
      <c r="K560" s="326"/>
    </row>
    <row r="561" spans="1:11" x14ac:dyDescent="0.2">
      <c r="A561" s="317"/>
      <c r="B561" s="317"/>
      <c r="C561" s="317"/>
      <c r="D561" s="317"/>
      <c r="E561" s="317"/>
      <c r="F561" s="317"/>
      <c r="G561" s="317"/>
      <c r="H561" s="317"/>
      <c r="I561" s="317"/>
      <c r="J561" s="317"/>
      <c r="K561" s="317"/>
    </row>
    <row r="562" spans="1:11" ht="24" x14ac:dyDescent="0.2">
      <c r="A562" s="321"/>
      <c r="B562" s="321"/>
      <c r="C562" s="231"/>
      <c r="D562" s="231"/>
      <c r="E562" s="231"/>
      <c r="F562" s="321"/>
      <c r="G562" s="321"/>
      <c r="H562" s="320"/>
      <c r="I562" s="320"/>
      <c r="J562" s="320"/>
      <c r="K562" s="320"/>
    </row>
    <row r="563" spans="1:11" ht="24" x14ac:dyDescent="0.2">
      <c r="A563" s="319"/>
      <c r="B563" s="319"/>
      <c r="C563" s="320"/>
      <c r="D563" s="320"/>
      <c r="E563" s="320"/>
      <c r="F563" s="321"/>
      <c r="G563" s="321"/>
      <c r="H563" s="320"/>
      <c r="I563" s="320"/>
      <c r="J563" s="320"/>
      <c r="K563" s="320"/>
    </row>
    <row r="564" spans="1:11" ht="24" x14ac:dyDescent="0.2">
      <c r="A564" s="321"/>
      <c r="B564" s="321"/>
      <c r="C564" s="322"/>
      <c r="D564" s="320"/>
      <c r="E564" s="320"/>
      <c r="F564" s="323"/>
      <c r="G564" s="323"/>
      <c r="H564" s="320"/>
      <c r="I564" s="320"/>
      <c r="J564" s="320"/>
      <c r="K564" s="320"/>
    </row>
    <row r="565" spans="1:11" x14ac:dyDescent="0.2">
      <c r="A565" s="317"/>
      <c r="B565" s="317"/>
      <c r="C565" s="317"/>
      <c r="D565" s="317"/>
      <c r="E565" s="324"/>
      <c r="F565" s="317"/>
      <c r="G565" s="317"/>
      <c r="H565" s="317"/>
      <c r="I565" s="317"/>
      <c r="J565" s="230"/>
      <c r="K565" s="317"/>
    </row>
    <row r="566" spans="1:11" ht="24" x14ac:dyDescent="0.2">
      <c r="A566" s="317"/>
      <c r="B566" s="317"/>
      <c r="C566" s="317"/>
      <c r="D566" s="317"/>
      <c r="E566" s="324"/>
      <c r="F566" s="198"/>
      <c r="G566" s="198"/>
      <c r="H566" s="198"/>
      <c r="I566" s="198"/>
      <c r="J566" s="198"/>
      <c r="K566" s="317"/>
    </row>
    <row r="567" spans="1:11" ht="24" x14ac:dyDescent="0.2">
      <c r="A567" s="199"/>
      <c r="B567" s="315"/>
      <c r="C567" s="316"/>
      <c r="D567" s="200"/>
      <c r="E567" s="201"/>
      <c r="F567" s="202"/>
      <c r="G567" s="202"/>
      <c r="H567" s="202"/>
      <c r="I567" s="202"/>
      <c r="J567" s="202"/>
      <c r="K567" s="203"/>
    </row>
    <row r="568" spans="1:11" ht="24" x14ac:dyDescent="0.2">
      <c r="A568" s="199"/>
      <c r="B568" s="204"/>
      <c r="C568" s="204"/>
      <c r="D568" s="205"/>
      <c r="E568" s="206"/>
      <c r="F568" s="202"/>
      <c r="G568" s="202"/>
      <c r="H568" s="202"/>
      <c r="I568" s="202"/>
      <c r="J568" s="202"/>
      <c r="K568" s="203"/>
    </row>
    <row r="569" spans="1:11" ht="24" x14ac:dyDescent="0.2">
      <c r="A569" s="199"/>
      <c r="B569" s="198"/>
      <c r="C569" s="204"/>
      <c r="D569" s="205"/>
      <c r="E569" s="206"/>
      <c r="F569" s="202"/>
      <c r="G569" s="202"/>
      <c r="H569" s="202"/>
      <c r="I569" s="202"/>
      <c r="J569" s="202"/>
      <c r="K569" s="203"/>
    </row>
    <row r="570" spans="1:11" ht="24" x14ac:dyDescent="0.2">
      <c r="A570" s="199"/>
      <c r="B570" s="198"/>
      <c r="C570" s="204"/>
      <c r="D570" s="205"/>
      <c r="E570" s="206"/>
      <c r="F570" s="202"/>
      <c r="G570" s="202"/>
      <c r="H570" s="202"/>
      <c r="I570" s="202"/>
      <c r="J570" s="202"/>
      <c r="K570" s="203"/>
    </row>
    <row r="571" spans="1:11" ht="24" x14ac:dyDescent="0.2">
      <c r="A571" s="199"/>
      <c r="B571" s="198"/>
      <c r="C571" s="204"/>
      <c r="D571" s="205"/>
      <c r="E571" s="206"/>
      <c r="F571" s="202"/>
      <c r="G571" s="202"/>
      <c r="H571" s="202"/>
      <c r="I571" s="202"/>
      <c r="J571" s="202"/>
      <c r="K571" s="232"/>
    </row>
    <row r="572" spans="1:11" ht="24" x14ac:dyDescent="0.2">
      <c r="A572" s="199"/>
      <c r="B572" s="204"/>
      <c r="C572" s="204"/>
      <c r="D572" s="205"/>
      <c r="E572" s="206"/>
      <c r="F572" s="202"/>
      <c r="G572" s="202"/>
      <c r="H572" s="202"/>
      <c r="I572" s="202"/>
      <c r="J572" s="202"/>
      <c r="K572" s="203"/>
    </row>
    <row r="573" spans="1:11" ht="24" x14ac:dyDescent="0.2">
      <c r="A573" s="199"/>
      <c r="B573" s="198"/>
      <c r="C573" s="204"/>
      <c r="D573" s="205"/>
      <c r="E573" s="206"/>
      <c r="F573" s="202"/>
      <c r="G573" s="202"/>
      <c r="H573" s="202"/>
      <c r="I573" s="202"/>
      <c r="J573" s="202"/>
      <c r="K573" s="232"/>
    </row>
    <row r="574" spans="1:11" ht="24" x14ac:dyDescent="0.2">
      <c r="A574" s="199"/>
      <c r="B574" s="204"/>
      <c r="C574" s="204"/>
      <c r="D574" s="205"/>
      <c r="E574" s="206"/>
      <c r="F574" s="202"/>
      <c r="G574" s="202"/>
      <c r="H574" s="202"/>
      <c r="I574" s="202"/>
      <c r="J574" s="202"/>
      <c r="K574" s="203"/>
    </row>
    <row r="575" spans="1:11" ht="24" x14ac:dyDescent="0.2">
      <c r="A575" s="199"/>
      <c r="B575" s="198"/>
      <c r="C575" s="204"/>
      <c r="D575" s="205"/>
      <c r="E575" s="206"/>
      <c r="F575" s="202"/>
      <c r="G575" s="202"/>
      <c r="H575" s="202"/>
      <c r="I575" s="202"/>
      <c r="J575" s="202"/>
      <c r="K575" s="232"/>
    </row>
    <row r="576" spans="1:11" ht="24" x14ac:dyDescent="0.2">
      <c r="A576" s="199"/>
      <c r="B576" s="198"/>
      <c r="C576" s="204"/>
      <c r="D576" s="205"/>
      <c r="E576" s="206"/>
      <c r="F576" s="202"/>
      <c r="G576" s="202"/>
      <c r="H576" s="202"/>
      <c r="I576" s="202"/>
      <c r="J576" s="202"/>
      <c r="K576" s="203"/>
    </row>
    <row r="577" spans="1:11" ht="24" x14ac:dyDescent="0.2">
      <c r="A577" s="199"/>
      <c r="B577" s="198"/>
      <c r="C577" s="204"/>
      <c r="D577" s="205"/>
      <c r="E577" s="206"/>
      <c r="F577" s="202"/>
      <c r="G577" s="202"/>
      <c r="H577" s="202"/>
      <c r="I577" s="202"/>
      <c r="J577" s="202"/>
      <c r="K577" s="203"/>
    </row>
    <row r="578" spans="1:11" ht="24" x14ac:dyDescent="0.2">
      <c r="A578" s="199"/>
      <c r="B578" s="198"/>
      <c r="C578" s="204"/>
      <c r="D578" s="205"/>
      <c r="E578" s="206"/>
      <c r="F578" s="202"/>
      <c r="G578" s="202"/>
      <c r="H578" s="202"/>
      <c r="I578" s="202"/>
      <c r="J578" s="202"/>
      <c r="K578" s="203"/>
    </row>
    <row r="579" spans="1:11" ht="24" x14ac:dyDescent="0.2">
      <c r="A579" s="199"/>
      <c r="B579" s="198"/>
      <c r="C579" s="204"/>
      <c r="D579" s="205"/>
      <c r="E579" s="206"/>
      <c r="F579" s="202"/>
      <c r="G579" s="202"/>
      <c r="H579" s="202"/>
      <c r="I579" s="202"/>
      <c r="J579" s="202"/>
      <c r="K579" s="203"/>
    </row>
    <row r="580" spans="1:11" ht="24" x14ac:dyDescent="0.2">
      <c r="A580" s="199"/>
      <c r="B580" s="198"/>
      <c r="C580" s="204"/>
      <c r="D580" s="205"/>
      <c r="E580" s="206"/>
      <c r="F580" s="202"/>
      <c r="G580" s="202"/>
      <c r="H580" s="202"/>
      <c r="I580" s="202"/>
      <c r="J580" s="202"/>
      <c r="K580" s="203"/>
    </row>
    <row r="581" spans="1:11" ht="24" x14ac:dyDescent="0.2">
      <c r="A581" s="199"/>
      <c r="B581" s="198"/>
      <c r="C581" s="204"/>
      <c r="D581" s="205"/>
      <c r="E581" s="206"/>
      <c r="F581" s="202"/>
      <c r="G581" s="202"/>
      <c r="H581" s="202"/>
      <c r="I581" s="202"/>
      <c r="J581" s="202"/>
      <c r="K581" s="203"/>
    </row>
    <row r="582" spans="1:11" ht="24" x14ac:dyDescent="0.2">
      <c r="A582" s="199"/>
      <c r="B582" s="198"/>
      <c r="C582" s="204"/>
      <c r="D582" s="205"/>
      <c r="E582" s="206"/>
      <c r="F582" s="202"/>
      <c r="G582" s="202"/>
      <c r="H582" s="202"/>
      <c r="I582" s="202"/>
      <c r="J582" s="202"/>
      <c r="K582" s="203"/>
    </row>
    <row r="583" spans="1:11" ht="24" x14ac:dyDescent="0.2">
      <c r="A583" s="199"/>
      <c r="B583" s="198"/>
      <c r="C583" s="204"/>
      <c r="D583" s="205"/>
      <c r="E583" s="206"/>
      <c r="F583" s="202"/>
      <c r="G583" s="202"/>
      <c r="H583" s="202"/>
      <c r="I583" s="202"/>
      <c r="J583" s="202"/>
      <c r="K583" s="203"/>
    </row>
    <row r="584" spans="1:11" ht="24" x14ac:dyDescent="0.2">
      <c r="A584" s="207"/>
      <c r="B584" s="317"/>
      <c r="C584" s="317"/>
      <c r="D584" s="198"/>
      <c r="E584" s="208"/>
      <c r="F584" s="209"/>
      <c r="G584" s="210"/>
      <c r="H584" s="209"/>
      <c r="I584" s="210"/>
      <c r="J584" s="210"/>
      <c r="K584" s="203"/>
    </row>
    <row r="585" spans="1:11" ht="26.25" x14ac:dyDescent="0.2">
      <c r="A585" s="325"/>
      <c r="B585" s="325"/>
      <c r="C585" s="325"/>
      <c r="D585" s="325"/>
      <c r="E585" s="325"/>
      <c r="F585" s="325"/>
      <c r="G585" s="325"/>
      <c r="H585" s="325"/>
      <c r="I585" s="325"/>
      <c r="J585" s="326"/>
      <c r="K585" s="326"/>
    </row>
    <row r="586" spans="1:11" x14ac:dyDescent="0.2">
      <c r="A586" s="317"/>
      <c r="B586" s="317"/>
      <c r="C586" s="317"/>
      <c r="D586" s="317"/>
      <c r="E586" s="317"/>
      <c r="F586" s="317"/>
      <c r="G586" s="317"/>
      <c r="H586" s="317"/>
      <c r="I586" s="317"/>
      <c r="J586" s="317"/>
      <c r="K586" s="317"/>
    </row>
    <row r="587" spans="1:11" ht="24" x14ac:dyDescent="0.2">
      <c r="A587" s="321"/>
      <c r="B587" s="321"/>
      <c r="C587" s="231"/>
      <c r="D587" s="231"/>
      <c r="E587" s="231"/>
      <c r="F587" s="321"/>
      <c r="G587" s="321"/>
      <c r="H587" s="320"/>
      <c r="I587" s="320"/>
      <c r="J587" s="320"/>
      <c r="K587" s="320"/>
    </row>
    <row r="588" spans="1:11" ht="24" x14ac:dyDescent="0.2">
      <c r="A588" s="319"/>
      <c r="B588" s="319"/>
      <c r="C588" s="320"/>
      <c r="D588" s="320"/>
      <c r="E588" s="320"/>
      <c r="F588" s="321"/>
      <c r="G588" s="321"/>
      <c r="H588" s="320"/>
      <c r="I588" s="320"/>
      <c r="J588" s="320"/>
      <c r="K588" s="320"/>
    </row>
    <row r="589" spans="1:11" ht="24" x14ac:dyDescent="0.2">
      <c r="A589" s="321"/>
      <c r="B589" s="321"/>
      <c r="C589" s="322"/>
      <c r="D589" s="320"/>
      <c r="E589" s="320"/>
      <c r="F589" s="323"/>
      <c r="G589" s="323"/>
      <c r="H589" s="320"/>
      <c r="I589" s="320"/>
      <c r="J589" s="320"/>
      <c r="K589" s="320"/>
    </row>
    <row r="590" spans="1:11" x14ac:dyDescent="0.2">
      <c r="A590" s="317"/>
      <c r="B590" s="317"/>
      <c r="C590" s="317"/>
      <c r="D590" s="317"/>
      <c r="E590" s="324"/>
      <c r="F590" s="317"/>
      <c r="G590" s="317"/>
      <c r="H590" s="317"/>
      <c r="I590" s="317"/>
      <c r="J590" s="230"/>
      <c r="K590" s="317"/>
    </row>
    <row r="591" spans="1:11" ht="24" x14ac:dyDescent="0.2">
      <c r="A591" s="317"/>
      <c r="B591" s="317"/>
      <c r="C591" s="317"/>
      <c r="D591" s="317"/>
      <c r="E591" s="324"/>
      <c r="F591" s="198"/>
      <c r="G591" s="198"/>
      <c r="H591" s="198"/>
      <c r="I591" s="198"/>
      <c r="J591" s="198"/>
      <c r="K591" s="317"/>
    </row>
    <row r="592" spans="1:11" ht="24" x14ac:dyDescent="0.2">
      <c r="A592" s="199"/>
      <c r="B592" s="233"/>
      <c r="C592" s="233"/>
      <c r="D592" s="200"/>
      <c r="E592" s="201"/>
      <c r="F592" s="202"/>
      <c r="G592" s="202"/>
      <c r="H592" s="202"/>
      <c r="I592" s="202"/>
      <c r="J592" s="202"/>
      <c r="K592" s="203"/>
    </row>
    <row r="593" spans="1:11" ht="24" x14ac:dyDescent="0.2">
      <c r="A593" s="199"/>
      <c r="B593" s="204"/>
      <c r="C593" s="204"/>
      <c r="D593" s="205"/>
      <c r="E593" s="206"/>
      <c r="F593" s="202"/>
      <c r="G593" s="202"/>
      <c r="H593" s="202"/>
      <c r="I593" s="202"/>
      <c r="J593" s="202"/>
      <c r="K593" s="203"/>
    </row>
    <row r="594" spans="1:11" ht="24" x14ac:dyDescent="0.2">
      <c r="A594" s="199"/>
      <c r="B594" s="198"/>
      <c r="C594" s="204"/>
      <c r="D594" s="205"/>
      <c r="E594" s="206"/>
      <c r="F594" s="202"/>
      <c r="G594" s="202"/>
      <c r="H594" s="202"/>
      <c r="I594" s="202"/>
      <c r="J594" s="202"/>
      <c r="K594" s="232"/>
    </row>
    <row r="595" spans="1:11" ht="24" x14ac:dyDescent="0.2">
      <c r="A595" s="199"/>
      <c r="B595" s="198"/>
      <c r="C595" s="204"/>
      <c r="D595" s="205"/>
      <c r="E595" s="206"/>
      <c r="F595" s="202"/>
      <c r="G595" s="202"/>
      <c r="H595" s="202"/>
      <c r="I595" s="202"/>
      <c r="J595" s="202"/>
      <c r="K595" s="232"/>
    </row>
    <row r="596" spans="1:11" ht="24" x14ac:dyDescent="0.2">
      <c r="A596" s="199"/>
      <c r="B596" s="198"/>
      <c r="C596" s="204"/>
      <c r="D596" s="205"/>
      <c r="E596" s="206"/>
      <c r="F596" s="202"/>
      <c r="G596" s="202"/>
      <c r="H596" s="202"/>
      <c r="I596" s="202"/>
      <c r="J596" s="202"/>
      <c r="K596" s="203"/>
    </row>
    <row r="597" spans="1:11" ht="24" x14ac:dyDescent="0.2">
      <c r="A597" s="199"/>
      <c r="B597" s="198"/>
      <c r="C597" s="204"/>
      <c r="D597" s="205"/>
      <c r="E597" s="206"/>
      <c r="F597" s="202"/>
      <c r="G597" s="202"/>
      <c r="H597" s="202"/>
      <c r="I597" s="202"/>
      <c r="J597" s="202"/>
      <c r="K597" s="203"/>
    </row>
    <row r="598" spans="1:11" ht="24" x14ac:dyDescent="0.2">
      <c r="A598" s="199"/>
      <c r="B598" s="198"/>
      <c r="C598" s="204"/>
      <c r="D598" s="205"/>
      <c r="E598" s="206"/>
      <c r="F598" s="202"/>
      <c r="G598" s="202"/>
      <c r="H598" s="202"/>
      <c r="I598" s="202"/>
      <c r="J598" s="202"/>
      <c r="K598" s="232"/>
    </row>
    <row r="599" spans="1:11" ht="24" x14ac:dyDescent="0.2">
      <c r="A599" s="199"/>
      <c r="B599" s="198"/>
      <c r="C599" s="204"/>
      <c r="D599" s="205"/>
      <c r="E599" s="206"/>
      <c r="F599" s="202"/>
      <c r="G599" s="202"/>
      <c r="H599" s="202"/>
      <c r="I599" s="202"/>
      <c r="J599" s="202"/>
      <c r="K599" s="203"/>
    </row>
    <row r="600" spans="1:11" ht="24" x14ac:dyDescent="0.2">
      <c r="A600" s="199"/>
      <c r="B600" s="198"/>
      <c r="C600" s="204"/>
      <c r="D600" s="205"/>
      <c r="E600" s="206"/>
      <c r="F600" s="202"/>
      <c r="G600" s="202"/>
      <c r="H600" s="202"/>
      <c r="I600" s="202"/>
      <c r="J600" s="202"/>
      <c r="K600" s="232"/>
    </row>
    <row r="601" spans="1:11" ht="24" x14ac:dyDescent="0.2">
      <c r="A601" s="199"/>
      <c r="B601" s="198"/>
      <c r="C601" s="204"/>
      <c r="D601" s="205"/>
      <c r="E601" s="206"/>
      <c r="F601" s="202"/>
      <c r="G601" s="202"/>
      <c r="H601" s="202"/>
      <c r="I601" s="202"/>
      <c r="J601" s="202"/>
      <c r="K601" s="203"/>
    </row>
    <row r="602" spans="1:11" ht="24" x14ac:dyDescent="0.2">
      <c r="A602" s="199"/>
      <c r="B602" s="198"/>
      <c r="C602" s="204"/>
      <c r="D602" s="205"/>
      <c r="E602" s="206"/>
      <c r="F602" s="202"/>
      <c r="G602" s="202"/>
      <c r="H602" s="202"/>
      <c r="I602" s="202"/>
      <c r="J602" s="202"/>
      <c r="K602" s="232"/>
    </row>
    <row r="603" spans="1:11" ht="24" x14ac:dyDescent="0.2">
      <c r="A603" s="199"/>
      <c r="B603" s="198"/>
      <c r="C603" s="204"/>
      <c r="D603" s="205"/>
      <c r="E603" s="206"/>
      <c r="F603" s="202"/>
      <c r="G603" s="202"/>
      <c r="H603" s="202"/>
      <c r="I603" s="202"/>
      <c r="J603" s="202"/>
      <c r="K603" s="203"/>
    </row>
    <row r="604" spans="1:11" ht="24" x14ac:dyDescent="0.2">
      <c r="A604" s="199"/>
      <c r="B604" s="198"/>
      <c r="C604" s="204"/>
      <c r="D604" s="205"/>
      <c r="E604" s="206"/>
      <c r="F604" s="202"/>
      <c r="G604" s="202"/>
      <c r="H604" s="202"/>
      <c r="I604" s="202"/>
      <c r="J604" s="202"/>
      <c r="K604" s="203"/>
    </row>
    <row r="605" spans="1:11" ht="24" x14ac:dyDescent="0.2">
      <c r="A605" s="199"/>
      <c r="B605" s="198"/>
      <c r="C605" s="204"/>
      <c r="D605" s="205"/>
      <c r="E605" s="206"/>
      <c r="F605" s="202"/>
      <c r="G605" s="202"/>
      <c r="H605" s="202"/>
      <c r="I605" s="202"/>
      <c r="J605" s="202"/>
      <c r="K605" s="203"/>
    </row>
    <row r="606" spans="1:11" ht="24" x14ac:dyDescent="0.2">
      <c r="A606" s="199"/>
      <c r="B606" s="198"/>
      <c r="C606" s="204"/>
      <c r="D606" s="205"/>
      <c r="E606" s="206"/>
      <c r="F606" s="202"/>
      <c r="G606" s="202"/>
      <c r="H606" s="202"/>
      <c r="I606" s="202"/>
      <c r="J606" s="202"/>
      <c r="K606" s="203"/>
    </row>
    <row r="607" spans="1:11" ht="24" x14ac:dyDescent="0.2">
      <c r="A607" s="199"/>
      <c r="B607" s="198"/>
      <c r="C607" s="204"/>
      <c r="D607" s="205"/>
      <c r="E607" s="206"/>
      <c r="F607" s="202"/>
      <c r="G607" s="202"/>
      <c r="H607" s="202"/>
      <c r="I607" s="202"/>
      <c r="J607" s="202"/>
      <c r="K607" s="203"/>
    </row>
    <row r="608" spans="1:11" ht="24" x14ac:dyDescent="0.2">
      <c r="A608" s="199"/>
      <c r="B608" s="198"/>
      <c r="C608" s="204"/>
      <c r="D608" s="205"/>
      <c r="E608" s="206"/>
      <c r="F608" s="202"/>
      <c r="G608" s="202"/>
      <c r="H608" s="202"/>
      <c r="I608" s="202"/>
      <c r="J608" s="202"/>
      <c r="K608" s="203"/>
    </row>
    <row r="609" spans="1:11" ht="24" x14ac:dyDescent="0.2">
      <c r="A609" s="207"/>
      <c r="B609" s="317"/>
      <c r="C609" s="317"/>
      <c r="D609" s="198"/>
      <c r="E609" s="208"/>
      <c r="F609" s="209"/>
      <c r="G609" s="210"/>
      <c r="H609" s="209"/>
      <c r="I609" s="210"/>
      <c r="J609" s="210"/>
      <c r="K609" s="203"/>
    </row>
    <row r="610" spans="1:11" ht="26.25" x14ac:dyDescent="0.2">
      <c r="A610" s="325"/>
      <c r="B610" s="325"/>
      <c r="C610" s="325"/>
      <c r="D610" s="325"/>
      <c r="E610" s="325"/>
      <c r="F610" s="325"/>
      <c r="G610" s="325"/>
      <c r="H610" s="325"/>
      <c r="I610" s="325"/>
      <c r="J610" s="326"/>
      <c r="K610" s="326"/>
    </row>
    <row r="611" spans="1:11" x14ac:dyDescent="0.2">
      <c r="A611" s="317"/>
      <c r="B611" s="317"/>
      <c r="C611" s="317"/>
      <c r="D611" s="317"/>
      <c r="E611" s="317"/>
      <c r="F611" s="317"/>
      <c r="G611" s="317"/>
      <c r="H611" s="317"/>
      <c r="I611" s="317"/>
      <c r="J611" s="317"/>
      <c r="K611" s="317"/>
    </row>
    <row r="612" spans="1:11" ht="24" x14ac:dyDescent="0.2">
      <c r="A612" s="321"/>
      <c r="B612" s="321"/>
      <c r="C612" s="231"/>
      <c r="D612" s="231"/>
      <c r="E612" s="231"/>
      <c r="F612" s="321"/>
      <c r="G612" s="321"/>
      <c r="H612" s="320"/>
      <c r="I612" s="320"/>
      <c r="J612" s="320"/>
      <c r="K612" s="320"/>
    </row>
    <row r="613" spans="1:11" ht="24" x14ac:dyDescent="0.2">
      <c r="A613" s="319"/>
      <c r="B613" s="319"/>
      <c r="C613" s="320"/>
      <c r="D613" s="320"/>
      <c r="E613" s="320"/>
      <c r="F613" s="321"/>
      <c r="G613" s="321"/>
      <c r="H613" s="320"/>
      <c r="I613" s="320"/>
      <c r="J613" s="320"/>
      <c r="K613" s="320"/>
    </row>
    <row r="614" spans="1:11" ht="24" x14ac:dyDescent="0.2">
      <c r="A614" s="321"/>
      <c r="B614" s="321"/>
      <c r="C614" s="322"/>
      <c r="D614" s="320"/>
      <c r="E614" s="320"/>
      <c r="F614" s="323"/>
      <c r="G614" s="323"/>
      <c r="H614" s="320"/>
      <c r="I614" s="320"/>
      <c r="J614" s="320"/>
      <c r="K614" s="320"/>
    </row>
    <row r="615" spans="1:11" x14ac:dyDescent="0.2">
      <c r="A615" s="317"/>
      <c r="B615" s="317"/>
      <c r="C615" s="317"/>
      <c r="D615" s="317"/>
      <c r="E615" s="324"/>
      <c r="F615" s="317"/>
      <c r="G615" s="317"/>
      <c r="H615" s="317"/>
      <c r="I615" s="317"/>
      <c r="J615" s="230"/>
      <c r="K615" s="317"/>
    </row>
    <row r="616" spans="1:11" ht="24" x14ac:dyDescent="0.2">
      <c r="A616" s="317"/>
      <c r="B616" s="317"/>
      <c r="C616" s="317"/>
      <c r="D616" s="317"/>
      <c r="E616" s="324"/>
      <c r="F616" s="198"/>
      <c r="G616" s="198"/>
      <c r="H616" s="198"/>
      <c r="I616" s="198"/>
      <c r="J616" s="198"/>
      <c r="K616" s="317"/>
    </row>
    <row r="617" spans="1:11" ht="24" x14ac:dyDescent="0.2">
      <c r="A617" s="199"/>
      <c r="B617" s="315"/>
      <c r="C617" s="316"/>
      <c r="D617" s="200"/>
      <c r="E617" s="201"/>
      <c r="F617" s="202"/>
      <c r="G617" s="202"/>
      <c r="H617" s="202"/>
      <c r="I617" s="202"/>
      <c r="J617" s="202"/>
      <c r="K617" s="203"/>
    </row>
    <row r="618" spans="1:11" ht="24" x14ac:dyDescent="0.2">
      <c r="A618" s="199"/>
      <c r="B618" s="204"/>
      <c r="C618" s="204"/>
      <c r="D618" s="205"/>
      <c r="E618" s="206"/>
      <c r="F618" s="202"/>
      <c r="G618" s="202"/>
      <c r="H618" s="202"/>
      <c r="I618" s="202"/>
      <c r="J618" s="202"/>
      <c r="K618" s="203"/>
    </row>
    <row r="619" spans="1:11" ht="24" x14ac:dyDescent="0.2">
      <c r="A619" s="199"/>
      <c r="B619" s="198"/>
      <c r="C619" s="204"/>
      <c r="D619" s="205"/>
      <c r="E619" s="206"/>
      <c r="F619" s="202"/>
      <c r="G619" s="202"/>
      <c r="H619" s="202"/>
      <c r="I619" s="202"/>
      <c r="J619" s="202"/>
      <c r="K619" s="203"/>
    </row>
    <row r="620" spans="1:11" ht="24" x14ac:dyDescent="0.2">
      <c r="A620" s="199"/>
      <c r="B620" s="198"/>
      <c r="C620" s="204"/>
      <c r="D620" s="205"/>
      <c r="E620" s="206"/>
      <c r="F620" s="202"/>
      <c r="G620" s="202"/>
      <c r="H620" s="202"/>
      <c r="I620" s="202"/>
      <c r="J620" s="202"/>
      <c r="K620" s="203"/>
    </row>
    <row r="621" spans="1:11" ht="24" x14ac:dyDescent="0.2">
      <c r="A621" s="199"/>
      <c r="B621" s="198"/>
      <c r="C621" s="204"/>
      <c r="D621" s="205"/>
      <c r="E621" s="206"/>
      <c r="F621" s="202"/>
      <c r="G621" s="202"/>
      <c r="H621" s="202"/>
      <c r="I621" s="202"/>
      <c r="J621" s="202"/>
      <c r="K621" s="232"/>
    </row>
    <row r="622" spans="1:11" ht="24" x14ac:dyDescent="0.2">
      <c r="A622" s="199"/>
      <c r="B622" s="204"/>
      <c r="C622" s="204"/>
      <c r="D622" s="205"/>
      <c r="E622" s="206"/>
      <c r="F622" s="202"/>
      <c r="G622" s="202"/>
      <c r="H622" s="202"/>
      <c r="I622" s="202"/>
      <c r="J622" s="202"/>
      <c r="K622" s="203"/>
    </row>
    <row r="623" spans="1:11" ht="24" x14ac:dyDescent="0.2">
      <c r="A623" s="199"/>
      <c r="B623" s="198"/>
      <c r="C623" s="204"/>
      <c r="D623" s="205"/>
      <c r="E623" s="206"/>
      <c r="F623" s="202"/>
      <c r="G623" s="202"/>
      <c r="H623" s="202"/>
      <c r="I623" s="202"/>
      <c r="J623" s="202"/>
      <c r="K623" s="232"/>
    </row>
    <row r="624" spans="1:11" ht="24" x14ac:dyDescent="0.2">
      <c r="A624" s="199"/>
      <c r="B624" s="198"/>
      <c r="C624" s="204"/>
      <c r="D624" s="205"/>
      <c r="E624" s="206"/>
      <c r="F624" s="202"/>
      <c r="G624" s="202"/>
      <c r="H624" s="202"/>
      <c r="I624" s="202"/>
      <c r="J624" s="202"/>
      <c r="K624" s="203"/>
    </row>
    <row r="625" spans="1:11" ht="24" x14ac:dyDescent="0.2">
      <c r="A625" s="199"/>
      <c r="B625" s="198"/>
      <c r="C625" s="204"/>
      <c r="D625" s="205"/>
      <c r="E625" s="206"/>
      <c r="F625" s="202"/>
      <c r="G625" s="202"/>
      <c r="H625" s="202"/>
      <c r="I625" s="202"/>
      <c r="J625" s="202"/>
      <c r="K625" s="203"/>
    </row>
    <row r="626" spans="1:11" ht="24" x14ac:dyDescent="0.2">
      <c r="A626" s="199"/>
      <c r="B626" s="198"/>
      <c r="C626" s="204"/>
      <c r="D626" s="205"/>
      <c r="E626" s="206"/>
      <c r="F626" s="202"/>
      <c r="G626" s="202"/>
      <c r="H626" s="202"/>
      <c r="I626" s="202"/>
      <c r="J626" s="202"/>
      <c r="K626" s="203"/>
    </row>
    <row r="627" spans="1:11" ht="24" x14ac:dyDescent="0.2">
      <c r="A627" s="199"/>
      <c r="B627" s="198"/>
      <c r="C627" s="204"/>
      <c r="D627" s="205"/>
      <c r="E627" s="206"/>
      <c r="F627" s="202"/>
      <c r="G627" s="202"/>
      <c r="H627" s="202"/>
      <c r="I627" s="202"/>
      <c r="J627" s="202"/>
      <c r="K627" s="203"/>
    </row>
    <row r="628" spans="1:11" ht="24" x14ac:dyDescent="0.2">
      <c r="A628" s="199"/>
      <c r="B628" s="198"/>
      <c r="C628" s="204"/>
      <c r="D628" s="205"/>
      <c r="E628" s="206"/>
      <c r="F628" s="202"/>
      <c r="G628" s="202"/>
      <c r="H628" s="202"/>
      <c r="I628" s="202"/>
      <c r="J628" s="202"/>
      <c r="K628" s="203"/>
    </row>
    <row r="629" spans="1:11" ht="24" x14ac:dyDescent="0.2">
      <c r="A629" s="199"/>
      <c r="B629" s="198"/>
      <c r="C629" s="204"/>
      <c r="D629" s="205"/>
      <c r="E629" s="206"/>
      <c r="F629" s="202"/>
      <c r="G629" s="202"/>
      <c r="H629" s="202"/>
      <c r="I629" s="202"/>
      <c r="J629" s="202"/>
      <c r="K629" s="203"/>
    </row>
    <row r="630" spans="1:11" ht="24" x14ac:dyDescent="0.2">
      <c r="A630" s="199"/>
      <c r="B630" s="198"/>
      <c r="C630" s="204"/>
      <c r="D630" s="205"/>
      <c r="E630" s="206"/>
      <c r="F630" s="202"/>
      <c r="G630" s="202"/>
      <c r="H630" s="202"/>
      <c r="I630" s="202"/>
      <c r="J630" s="202"/>
      <c r="K630" s="203"/>
    </row>
    <row r="631" spans="1:11" ht="24" x14ac:dyDescent="0.2">
      <c r="A631" s="199"/>
      <c r="B631" s="198"/>
      <c r="C631" s="204"/>
      <c r="D631" s="205"/>
      <c r="E631" s="206"/>
      <c r="F631" s="202"/>
      <c r="G631" s="202"/>
      <c r="H631" s="202"/>
      <c r="I631" s="202"/>
      <c r="J631" s="202"/>
      <c r="K631" s="203"/>
    </row>
    <row r="632" spans="1:11" ht="24" x14ac:dyDescent="0.2">
      <c r="A632" s="199"/>
      <c r="B632" s="198"/>
      <c r="C632" s="204"/>
      <c r="D632" s="205"/>
      <c r="E632" s="206"/>
      <c r="F632" s="202"/>
      <c r="G632" s="202"/>
      <c r="H632" s="202"/>
      <c r="I632" s="202"/>
      <c r="J632" s="202"/>
      <c r="K632" s="203"/>
    </row>
    <row r="633" spans="1:11" ht="24" x14ac:dyDescent="0.2">
      <c r="A633" s="199"/>
      <c r="B633" s="198"/>
      <c r="C633" s="204"/>
      <c r="D633" s="205"/>
      <c r="E633" s="206"/>
      <c r="F633" s="202"/>
      <c r="G633" s="202"/>
      <c r="H633" s="202"/>
      <c r="I633" s="202"/>
      <c r="J633" s="202"/>
      <c r="K633" s="203"/>
    </row>
    <row r="634" spans="1:11" ht="24" x14ac:dyDescent="0.2">
      <c r="A634" s="207"/>
      <c r="B634" s="317"/>
      <c r="C634" s="317"/>
      <c r="D634" s="198"/>
      <c r="E634" s="208"/>
      <c r="F634" s="209"/>
      <c r="G634" s="210"/>
      <c r="H634" s="209"/>
      <c r="I634" s="210"/>
      <c r="J634" s="210"/>
      <c r="K634" s="203"/>
    </row>
    <row r="635" spans="1:11" ht="26.25" x14ac:dyDescent="0.2">
      <c r="A635" s="325"/>
      <c r="B635" s="325"/>
      <c r="C635" s="325"/>
      <c r="D635" s="325"/>
      <c r="E635" s="325"/>
      <c r="F635" s="325"/>
      <c r="G635" s="325"/>
      <c r="H635" s="325"/>
      <c r="I635" s="325"/>
      <c r="J635" s="326"/>
      <c r="K635" s="326"/>
    </row>
    <row r="636" spans="1:11" x14ac:dyDescent="0.2">
      <c r="A636" s="317"/>
      <c r="B636" s="317"/>
      <c r="C636" s="317"/>
      <c r="D636" s="317"/>
      <c r="E636" s="317"/>
      <c r="F636" s="317"/>
      <c r="G636" s="317"/>
      <c r="H636" s="317"/>
      <c r="I636" s="317"/>
      <c r="J636" s="317"/>
      <c r="K636" s="317"/>
    </row>
    <row r="637" spans="1:11" ht="24" x14ac:dyDescent="0.2">
      <c r="A637" s="321"/>
      <c r="B637" s="321"/>
      <c r="C637" s="231"/>
      <c r="D637" s="231"/>
      <c r="E637" s="231"/>
      <c r="F637" s="321"/>
      <c r="G637" s="321"/>
      <c r="H637" s="320"/>
      <c r="I637" s="320"/>
      <c r="J637" s="320"/>
      <c r="K637" s="320"/>
    </row>
    <row r="638" spans="1:11" ht="24" x14ac:dyDescent="0.2">
      <c r="A638" s="319"/>
      <c r="B638" s="319"/>
      <c r="C638" s="320"/>
      <c r="D638" s="320"/>
      <c r="E638" s="320"/>
      <c r="F638" s="321"/>
      <c r="G638" s="321"/>
      <c r="H638" s="320"/>
      <c r="I638" s="320"/>
      <c r="J638" s="320"/>
      <c r="K638" s="320"/>
    </row>
    <row r="639" spans="1:11" ht="24" x14ac:dyDescent="0.2">
      <c r="A639" s="321"/>
      <c r="B639" s="321"/>
      <c r="C639" s="322"/>
      <c r="D639" s="320"/>
      <c r="E639" s="320"/>
      <c r="F639" s="323"/>
      <c r="G639" s="323"/>
      <c r="H639" s="320"/>
      <c r="I639" s="320"/>
      <c r="J639" s="320"/>
      <c r="K639" s="320"/>
    </row>
    <row r="640" spans="1:11" x14ac:dyDescent="0.2">
      <c r="A640" s="317"/>
      <c r="B640" s="317"/>
      <c r="C640" s="317"/>
      <c r="D640" s="317"/>
      <c r="E640" s="324"/>
      <c r="F640" s="317"/>
      <c r="G640" s="317"/>
      <c r="H640" s="317"/>
      <c r="I640" s="317"/>
      <c r="J640" s="230"/>
      <c r="K640" s="317"/>
    </row>
    <row r="641" spans="1:11" ht="24" x14ac:dyDescent="0.2">
      <c r="A641" s="317"/>
      <c r="B641" s="317"/>
      <c r="C641" s="317"/>
      <c r="D641" s="317"/>
      <c r="E641" s="324"/>
      <c r="F641" s="198"/>
      <c r="G641" s="198"/>
      <c r="H641" s="198"/>
      <c r="I641" s="198"/>
      <c r="J641" s="198"/>
      <c r="K641" s="317"/>
    </row>
    <row r="642" spans="1:11" ht="24" x14ac:dyDescent="0.2">
      <c r="A642" s="199"/>
      <c r="B642" s="233"/>
      <c r="C642" s="233"/>
      <c r="D642" s="200"/>
      <c r="E642" s="201"/>
      <c r="F642" s="202"/>
      <c r="G642" s="202"/>
      <c r="H642" s="202"/>
      <c r="I642" s="202"/>
      <c r="J642" s="202"/>
      <c r="K642" s="203"/>
    </row>
    <row r="643" spans="1:11" ht="24" x14ac:dyDescent="0.2">
      <c r="A643" s="199"/>
      <c r="B643" s="204"/>
      <c r="C643" s="204"/>
      <c r="D643" s="205"/>
      <c r="E643" s="206"/>
      <c r="F643" s="202"/>
      <c r="G643" s="202"/>
      <c r="H643" s="202"/>
      <c r="I643" s="202"/>
      <c r="J643" s="202"/>
      <c r="K643" s="203"/>
    </row>
    <row r="644" spans="1:11" ht="24" x14ac:dyDescent="0.2">
      <c r="A644" s="199"/>
      <c r="B644" s="198"/>
      <c r="C644" s="204"/>
      <c r="D644" s="205"/>
      <c r="E644" s="206"/>
      <c r="F644" s="202"/>
      <c r="G644" s="202"/>
      <c r="H644" s="202"/>
      <c r="I644" s="202"/>
      <c r="J644" s="202"/>
      <c r="K644" s="232"/>
    </row>
    <row r="645" spans="1:11" ht="24" x14ac:dyDescent="0.2">
      <c r="A645" s="199"/>
      <c r="B645" s="198"/>
      <c r="C645" s="204"/>
      <c r="D645" s="205"/>
      <c r="E645" s="206"/>
      <c r="F645" s="202"/>
      <c r="G645" s="202"/>
      <c r="H645" s="202"/>
      <c r="I645" s="202"/>
      <c r="J645" s="202"/>
      <c r="K645" s="232"/>
    </row>
    <row r="646" spans="1:11" ht="24" x14ac:dyDescent="0.2">
      <c r="A646" s="199"/>
      <c r="B646" s="198"/>
      <c r="C646" s="204"/>
      <c r="D646" s="205"/>
      <c r="E646" s="206"/>
      <c r="F646" s="202"/>
      <c r="G646" s="202"/>
      <c r="H646" s="202"/>
      <c r="I646" s="202"/>
      <c r="J646" s="202"/>
      <c r="K646" s="203"/>
    </row>
    <row r="647" spans="1:11" ht="24" x14ac:dyDescent="0.2">
      <c r="A647" s="199"/>
      <c r="B647" s="198"/>
      <c r="C647" s="204"/>
      <c r="D647" s="205"/>
      <c r="E647" s="206"/>
      <c r="F647" s="202"/>
      <c r="G647" s="202"/>
      <c r="H647" s="202"/>
      <c r="I647" s="202"/>
      <c r="J647" s="202"/>
      <c r="K647" s="203"/>
    </row>
    <row r="648" spans="1:11" ht="24" x14ac:dyDescent="0.2">
      <c r="A648" s="199"/>
      <c r="B648" s="198"/>
      <c r="C648" s="204"/>
      <c r="D648" s="205"/>
      <c r="E648" s="206"/>
      <c r="F648" s="202"/>
      <c r="G648" s="202"/>
      <c r="H648" s="202"/>
      <c r="I648" s="202"/>
      <c r="J648" s="202"/>
      <c r="K648" s="232"/>
    </row>
    <row r="649" spans="1:11" ht="24" x14ac:dyDescent="0.2">
      <c r="A649" s="199"/>
      <c r="B649" s="198"/>
      <c r="C649" s="204"/>
      <c r="D649" s="205"/>
      <c r="E649" s="206"/>
      <c r="F649" s="202"/>
      <c r="G649" s="202"/>
      <c r="H649" s="202"/>
      <c r="I649" s="202"/>
      <c r="J649" s="202"/>
      <c r="K649" s="203"/>
    </row>
    <row r="650" spans="1:11" ht="24" x14ac:dyDescent="0.2">
      <c r="A650" s="199"/>
      <c r="B650" s="198"/>
      <c r="C650" s="204"/>
      <c r="D650" s="205"/>
      <c r="E650" s="206"/>
      <c r="F650" s="202"/>
      <c r="G650" s="202"/>
      <c r="H650" s="202"/>
      <c r="I650" s="202"/>
      <c r="J650" s="202"/>
      <c r="K650" s="232"/>
    </row>
    <row r="651" spans="1:11" ht="24" x14ac:dyDescent="0.2">
      <c r="A651" s="199"/>
      <c r="B651" s="198"/>
      <c r="C651" s="204"/>
      <c r="D651" s="205"/>
      <c r="E651" s="206"/>
      <c r="F651" s="202"/>
      <c r="G651" s="202"/>
      <c r="H651" s="202"/>
      <c r="I651" s="202"/>
      <c r="J651" s="202"/>
      <c r="K651" s="203"/>
    </row>
    <row r="652" spans="1:11" ht="24" x14ac:dyDescent="0.2">
      <c r="A652" s="199"/>
      <c r="B652" s="198"/>
      <c r="C652" s="204"/>
      <c r="D652" s="205"/>
      <c r="E652" s="206"/>
      <c r="F652" s="202"/>
      <c r="G652" s="202"/>
      <c r="H652" s="202"/>
      <c r="I652" s="202"/>
      <c r="J652" s="202"/>
      <c r="K652" s="232"/>
    </row>
    <row r="653" spans="1:11" ht="24" x14ac:dyDescent="0.2">
      <c r="A653" s="199"/>
      <c r="B653" s="198"/>
      <c r="C653" s="204"/>
      <c r="D653" s="205"/>
      <c r="E653" s="206"/>
      <c r="F653" s="202"/>
      <c r="G653" s="202"/>
      <c r="H653" s="202"/>
      <c r="I653" s="202"/>
      <c r="J653" s="202"/>
      <c r="K653" s="203"/>
    </row>
    <row r="654" spans="1:11" ht="24" x14ac:dyDescent="0.2">
      <c r="A654" s="199"/>
      <c r="B654" s="198"/>
      <c r="C654" s="204"/>
      <c r="D654" s="205"/>
      <c r="E654" s="206"/>
      <c r="F654" s="202"/>
      <c r="G654" s="202"/>
      <c r="H654" s="202"/>
      <c r="I654" s="202"/>
      <c r="J654" s="202"/>
      <c r="K654" s="203"/>
    </row>
    <row r="655" spans="1:11" ht="24" x14ac:dyDescent="0.2">
      <c r="A655" s="199"/>
      <c r="B655" s="198"/>
      <c r="C655" s="204"/>
      <c r="D655" s="205"/>
      <c r="E655" s="206"/>
      <c r="F655" s="202"/>
      <c r="G655" s="202"/>
      <c r="H655" s="202"/>
      <c r="I655" s="202"/>
      <c r="J655" s="202"/>
      <c r="K655" s="203"/>
    </row>
    <row r="656" spans="1:11" ht="24" x14ac:dyDescent="0.2">
      <c r="A656" s="199"/>
      <c r="B656" s="198"/>
      <c r="C656" s="204"/>
      <c r="D656" s="205"/>
      <c r="E656" s="206"/>
      <c r="F656" s="202"/>
      <c r="G656" s="202"/>
      <c r="H656" s="202"/>
      <c r="I656" s="202"/>
      <c r="J656" s="202"/>
      <c r="K656" s="203"/>
    </row>
    <row r="657" spans="1:11" ht="24" x14ac:dyDescent="0.2">
      <c r="A657" s="199"/>
      <c r="B657" s="198"/>
      <c r="C657" s="204"/>
      <c r="D657" s="205"/>
      <c r="E657" s="206"/>
      <c r="F657" s="202"/>
      <c r="G657" s="202"/>
      <c r="H657" s="202"/>
      <c r="I657" s="202"/>
      <c r="J657" s="202"/>
      <c r="K657" s="203"/>
    </row>
    <row r="658" spans="1:11" ht="24" x14ac:dyDescent="0.2">
      <c r="A658" s="199"/>
      <c r="B658" s="198"/>
      <c r="C658" s="204"/>
      <c r="D658" s="205"/>
      <c r="E658" s="206"/>
      <c r="F658" s="202"/>
      <c r="G658" s="202"/>
      <c r="H658" s="202"/>
      <c r="I658" s="202"/>
      <c r="J658" s="202"/>
      <c r="K658" s="203"/>
    </row>
    <row r="659" spans="1:11" ht="24" x14ac:dyDescent="0.2">
      <c r="A659" s="207"/>
      <c r="B659" s="317"/>
      <c r="C659" s="317"/>
      <c r="D659" s="198"/>
      <c r="E659" s="208"/>
      <c r="F659" s="209"/>
      <c r="G659" s="210"/>
      <c r="H659" s="209"/>
      <c r="I659" s="210"/>
      <c r="J659" s="210"/>
      <c r="K659" s="203"/>
    </row>
    <row r="660" spans="1:11" ht="26.25" x14ac:dyDescent="0.2">
      <c r="A660" s="325"/>
      <c r="B660" s="325"/>
      <c r="C660" s="325"/>
      <c r="D660" s="325"/>
      <c r="E660" s="325"/>
      <c r="F660" s="325"/>
      <c r="G660" s="325"/>
      <c r="H660" s="325"/>
      <c r="I660" s="325"/>
      <c r="J660" s="326"/>
      <c r="K660" s="326"/>
    </row>
    <row r="661" spans="1:11" x14ac:dyDescent="0.2">
      <c r="A661" s="317"/>
      <c r="B661" s="317"/>
      <c r="C661" s="317"/>
      <c r="D661" s="317"/>
      <c r="E661" s="317"/>
      <c r="F661" s="317"/>
      <c r="G661" s="317"/>
      <c r="H661" s="317"/>
      <c r="I661" s="317"/>
      <c r="J661" s="317"/>
      <c r="K661" s="317"/>
    </row>
    <row r="662" spans="1:11" ht="24" x14ac:dyDescent="0.2">
      <c r="A662" s="321"/>
      <c r="B662" s="321"/>
      <c r="C662" s="231"/>
      <c r="D662" s="231"/>
      <c r="E662" s="231"/>
      <c r="F662" s="321"/>
      <c r="G662" s="321"/>
      <c r="H662" s="320"/>
      <c r="I662" s="320"/>
      <c r="J662" s="320"/>
      <c r="K662" s="320"/>
    </row>
    <row r="663" spans="1:11" ht="24" x14ac:dyDescent="0.2">
      <c r="A663" s="319"/>
      <c r="B663" s="319"/>
      <c r="C663" s="320"/>
      <c r="D663" s="320"/>
      <c r="E663" s="320"/>
      <c r="F663" s="321"/>
      <c r="G663" s="321"/>
      <c r="H663" s="320"/>
      <c r="I663" s="320"/>
      <c r="J663" s="320"/>
      <c r="K663" s="320"/>
    </row>
    <row r="664" spans="1:11" ht="24" x14ac:dyDescent="0.2">
      <c r="A664" s="321"/>
      <c r="B664" s="321"/>
      <c r="C664" s="322"/>
      <c r="D664" s="320"/>
      <c r="E664" s="320"/>
      <c r="F664" s="323"/>
      <c r="G664" s="323"/>
      <c r="H664" s="320"/>
      <c r="I664" s="320"/>
      <c r="J664" s="320"/>
      <c r="K664" s="320"/>
    </row>
    <row r="665" spans="1:11" x14ac:dyDescent="0.2">
      <c r="A665" s="317"/>
      <c r="B665" s="317"/>
      <c r="C665" s="317"/>
      <c r="D665" s="317"/>
      <c r="E665" s="324"/>
      <c r="F665" s="317"/>
      <c r="G665" s="317"/>
      <c r="H665" s="317"/>
      <c r="I665" s="317"/>
      <c r="J665" s="230"/>
      <c r="K665" s="317"/>
    </row>
    <row r="666" spans="1:11" ht="24" x14ac:dyDescent="0.2">
      <c r="A666" s="317"/>
      <c r="B666" s="317"/>
      <c r="C666" s="317"/>
      <c r="D666" s="317"/>
      <c r="E666" s="324"/>
      <c r="F666" s="198"/>
      <c r="G666" s="198"/>
      <c r="H666" s="198"/>
      <c r="I666" s="198"/>
      <c r="J666" s="198"/>
      <c r="K666" s="317"/>
    </row>
    <row r="667" spans="1:11" ht="24" x14ac:dyDescent="0.2">
      <c r="A667" s="199"/>
      <c r="B667" s="315"/>
      <c r="C667" s="316"/>
      <c r="D667" s="200"/>
      <c r="E667" s="201"/>
      <c r="F667" s="202"/>
      <c r="G667" s="202"/>
      <c r="H667" s="202"/>
      <c r="I667" s="202"/>
      <c r="J667" s="202"/>
      <c r="K667" s="203"/>
    </row>
    <row r="668" spans="1:11" ht="24" x14ac:dyDescent="0.2">
      <c r="A668" s="199"/>
      <c r="B668" s="204"/>
      <c r="C668" s="204"/>
      <c r="D668" s="205"/>
      <c r="E668" s="206"/>
      <c r="F668" s="202"/>
      <c r="G668" s="202"/>
      <c r="H668" s="202"/>
      <c r="I668" s="202"/>
      <c r="J668" s="202"/>
      <c r="K668" s="203"/>
    </row>
    <row r="669" spans="1:11" ht="24" x14ac:dyDescent="0.2">
      <c r="A669" s="199"/>
      <c r="B669" s="198"/>
      <c r="C669" s="204"/>
      <c r="D669" s="205"/>
      <c r="E669" s="206"/>
      <c r="F669" s="202"/>
      <c r="G669" s="202"/>
      <c r="H669" s="202"/>
      <c r="I669" s="202"/>
      <c r="J669" s="202"/>
      <c r="K669" s="203"/>
    </row>
    <row r="670" spans="1:11" ht="24" x14ac:dyDescent="0.2">
      <c r="A670" s="199"/>
      <c r="B670" s="198"/>
      <c r="C670" s="204"/>
      <c r="D670" s="205"/>
      <c r="E670" s="206"/>
      <c r="F670" s="202"/>
      <c r="G670" s="202"/>
      <c r="H670" s="202"/>
      <c r="I670" s="202"/>
      <c r="J670" s="202"/>
      <c r="K670" s="203"/>
    </row>
    <row r="671" spans="1:11" ht="24" x14ac:dyDescent="0.2">
      <c r="A671" s="199"/>
      <c r="B671" s="198"/>
      <c r="C671" s="204"/>
      <c r="D671" s="205"/>
      <c r="E671" s="206"/>
      <c r="F671" s="202"/>
      <c r="G671" s="202"/>
      <c r="H671" s="202"/>
      <c r="I671" s="202"/>
      <c r="J671" s="202"/>
      <c r="K671" s="232"/>
    </row>
    <row r="672" spans="1:11" ht="24" x14ac:dyDescent="0.2">
      <c r="A672" s="199"/>
      <c r="B672" s="204"/>
      <c r="C672" s="204"/>
      <c r="D672" s="205"/>
      <c r="E672" s="206"/>
      <c r="F672" s="202"/>
      <c r="G672" s="202"/>
      <c r="H672" s="202"/>
      <c r="I672" s="202"/>
      <c r="J672" s="202"/>
      <c r="K672" s="203"/>
    </row>
    <row r="673" spans="1:11" ht="24" x14ac:dyDescent="0.2">
      <c r="A673" s="199"/>
      <c r="B673" s="198"/>
      <c r="C673" s="204"/>
      <c r="D673" s="205"/>
      <c r="E673" s="206"/>
      <c r="F673" s="202"/>
      <c r="G673" s="202"/>
      <c r="H673" s="202"/>
      <c r="I673" s="202"/>
      <c r="J673" s="202"/>
      <c r="K673" s="232"/>
    </row>
    <row r="674" spans="1:11" ht="24" x14ac:dyDescent="0.2">
      <c r="A674" s="199"/>
      <c r="B674" s="198"/>
      <c r="C674" s="204"/>
      <c r="D674" s="205"/>
      <c r="E674" s="206"/>
      <c r="F674" s="202"/>
      <c r="G674" s="202"/>
      <c r="H674" s="202"/>
      <c r="I674" s="202"/>
      <c r="J674" s="202"/>
      <c r="K674" s="203"/>
    </row>
    <row r="675" spans="1:11" ht="24" x14ac:dyDescent="0.2">
      <c r="A675" s="199"/>
      <c r="B675" s="198"/>
      <c r="C675" s="204"/>
      <c r="D675" s="205"/>
      <c r="E675" s="206"/>
      <c r="F675" s="202"/>
      <c r="G675" s="202"/>
      <c r="H675" s="202"/>
      <c r="I675" s="202"/>
      <c r="J675" s="202"/>
      <c r="K675" s="203"/>
    </row>
    <row r="676" spans="1:11" ht="24" x14ac:dyDescent="0.2">
      <c r="A676" s="199"/>
      <c r="B676" s="198"/>
      <c r="C676" s="204"/>
      <c r="D676" s="205"/>
      <c r="E676" s="206"/>
      <c r="F676" s="202"/>
      <c r="G676" s="202"/>
      <c r="H676" s="202"/>
      <c r="I676" s="202"/>
      <c r="J676" s="202"/>
      <c r="K676" s="203"/>
    </row>
    <row r="677" spans="1:11" ht="24" x14ac:dyDescent="0.2">
      <c r="A677" s="199"/>
      <c r="B677" s="198"/>
      <c r="C677" s="204"/>
      <c r="D677" s="205"/>
      <c r="E677" s="206"/>
      <c r="F677" s="202"/>
      <c r="G677" s="202"/>
      <c r="H677" s="202"/>
      <c r="I677" s="202"/>
      <c r="J677" s="202"/>
      <c r="K677" s="203"/>
    </row>
    <row r="678" spans="1:11" ht="24" x14ac:dyDescent="0.2">
      <c r="A678" s="199"/>
      <c r="B678" s="198"/>
      <c r="C678" s="204"/>
      <c r="D678" s="205"/>
      <c r="E678" s="206"/>
      <c r="F678" s="202"/>
      <c r="G678" s="202"/>
      <c r="H678" s="202"/>
      <c r="I678" s="202"/>
      <c r="J678" s="202"/>
      <c r="K678" s="203"/>
    </row>
    <row r="679" spans="1:11" ht="24" x14ac:dyDescent="0.2">
      <c r="A679" s="199"/>
      <c r="B679" s="198"/>
      <c r="C679" s="204"/>
      <c r="D679" s="205"/>
      <c r="E679" s="206"/>
      <c r="F679" s="202"/>
      <c r="G679" s="202"/>
      <c r="H679" s="202"/>
      <c r="I679" s="202"/>
      <c r="J679" s="202"/>
      <c r="K679" s="203"/>
    </row>
    <row r="680" spans="1:11" ht="24" x14ac:dyDescent="0.2">
      <c r="A680" s="199"/>
      <c r="B680" s="198"/>
      <c r="C680" s="204"/>
      <c r="D680" s="205"/>
      <c r="E680" s="206"/>
      <c r="F680" s="202"/>
      <c r="G680" s="202"/>
      <c r="H680" s="202"/>
      <c r="I680" s="202"/>
      <c r="J680" s="202"/>
      <c r="K680" s="203"/>
    </row>
    <row r="681" spans="1:11" ht="24" x14ac:dyDescent="0.2">
      <c r="A681" s="199"/>
      <c r="B681" s="198"/>
      <c r="C681" s="204"/>
      <c r="D681" s="205"/>
      <c r="E681" s="206"/>
      <c r="F681" s="202"/>
      <c r="G681" s="202"/>
      <c r="H681" s="202"/>
      <c r="I681" s="202"/>
      <c r="J681" s="202"/>
      <c r="K681" s="203"/>
    </row>
    <row r="682" spans="1:11" ht="24" x14ac:dyDescent="0.2">
      <c r="A682" s="199"/>
      <c r="B682" s="198"/>
      <c r="C682" s="204"/>
      <c r="D682" s="205"/>
      <c r="E682" s="206"/>
      <c r="F682" s="202"/>
      <c r="G682" s="202"/>
      <c r="H682" s="202"/>
      <c r="I682" s="202"/>
      <c r="J682" s="202"/>
      <c r="K682" s="203"/>
    </row>
    <row r="683" spans="1:11" ht="24" x14ac:dyDescent="0.2">
      <c r="A683" s="199"/>
      <c r="B683" s="198"/>
      <c r="C683" s="204"/>
      <c r="D683" s="205"/>
      <c r="E683" s="206"/>
      <c r="F683" s="202"/>
      <c r="G683" s="202"/>
      <c r="H683" s="202"/>
      <c r="I683" s="202"/>
      <c r="J683" s="202"/>
      <c r="K683" s="203"/>
    </row>
    <row r="684" spans="1:11" ht="24" x14ac:dyDescent="0.2">
      <c r="A684" s="207"/>
      <c r="B684" s="317"/>
      <c r="C684" s="317"/>
      <c r="D684" s="198"/>
      <c r="E684" s="208"/>
      <c r="F684" s="209"/>
      <c r="G684" s="210"/>
      <c r="H684" s="209"/>
      <c r="I684" s="210"/>
      <c r="J684" s="210"/>
      <c r="K684" s="203"/>
    </row>
    <row r="685" spans="1:11" ht="26.25" x14ac:dyDescent="0.2">
      <c r="A685" s="325"/>
      <c r="B685" s="325"/>
      <c r="C685" s="325"/>
      <c r="D685" s="325"/>
      <c r="E685" s="325"/>
      <c r="F685" s="325"/>
      <c r="G685" s="325"/>
      <c r="H685" s="325"/>
      <c r="I685" s="325"/>
      <c r="J685" s="326"/>
      <c r="K685" s="326"/>
    </row>
    <row r="686" spans="1:11" x14ac:dyDescent="0.2">
      <c r="A686" s="317"/>
      <c r="B686" s="317"/>
      <c r="C686" s="317"/>
      <c r="D686" s="317"/>
      <c r="E686" s="317"/>
      <c r="F686" s="317"/>
      <c r="G686" s="317"/>
      <c r="H686" s="317"/>
      <c r="I686" s="317"/>
      <c r="J686" s="317"/>
      <c r="K686" s="317"/>
    </row>
    <row r="687" spans="1:11" ht="24" x14ac:dyDescent="0.2">
      <c r="A687" s="321"/>
      <c r="B687" s="321"/>
      <c r="C687" s="231"/>
      <c r="D687" s="231"/>
      <c r="E687" s="231"/>
      <c r="F687" s="321"/>
      <c r="G687" s="321"/>
      <c r="H687" s="320"/>
      <c r="I687" s="320"/>
      <c r="J687" s="320"/>
      <c r="K687" s="320"/>
    </row>
    <row r="688" spans="1:11" ht="24" x14ac:dyDescent="0.2">
      <c r="A688" s="319"/>
      <c r="B688" s="319"/>
      <c r="C688" s="320"/>
      <c r="D688" s="320"/>
      <c r="E688" s="320"/>
      <c r="F688" s="321"/>
      <c r="G688" s="321"/>
      <c r="H688" s="320"/>
      <c r="I688" s="320"/>
      <c r="J688" s="320"/>
      <c r="K688" s="320"/>
    </row>
    <row r="689" spans="1:11" ht="24" x14ac:dyDescent="0.2">
      <c r="A689" s="321"/>
      <c r="B689" s="321"/>
      <c r="C689" s="322"/>
      <c r="D689" s="320"/>
      <c r="E689" s="320"/>
      <c r="F689" s="323"/>
      <c r="G689" s="323"/>
      <c r="H689" s="320"/>
      <c r="I689" s="320"/>
      <c r="J689" s="320"/>
      <c r="K689" s="320"/>
    </row>
    <row r="690" spans="1:11" x14ac:dyDescent="0.2">
      <c r="A690" s="317"/>
      <c r="B690" s="317"/>
      <c r="C690" s="317"/>
      <c r="D690" s="317"/>
      <c r="E690" s="324"/>
      <c r="F690" s="317"/>
      <c r="G690" s="317"/>
      <c r="H690" s="317"/>
      <c r="I690" s="317"/>
      <c r="J690" s="230"/>
      <c r="K690" s="317"/>
    </row>
    <row r="691" spans="1:11" ht="24" x14ac:dyDescent="0.2">
      <c r="A691" s="317"/>
      <c r="B691" s="317"/>
      <c r="C691" s="317"/>
      <c r="D691" s="317"/>
      <c r="E691" s="324"/>
      <c r="F691" s="198"/>
      <c r="G691" s="198"/>
      <c r="H691" s="198"/>
      <c r="I691" s="198"/>
      <c r="J691" s="198"/>
      <c r="K691" s="317"/>
    </row>
    <row r="692" spans="1:11" ht="24" x14ac:dyDescent="0.2">
      <c r="A692" s="199"/>
      <c r="B692" s="233"/>
      <c r="C692" s="233"/>
      <c r="D692" s="200"/>
      <c r="E692" s="201"/>
      <c r="F692" s="202"/>
      <c r="G692" s="202"/>
      <c r="H692" s="202"/>
      <c r="I692" s="202"/>
      <c r="J692" s="202"/>
      <c r="K692" s="203"/>
    </row>
    <row r="693" spans="1:11" ht="24" x14ac:dyDescent="0.2">
      <c r="A693" s="199"/>
      <c r="B693" s="204"/>
      <c r="C693" s="204"/>
      <c r="D693" s="205"/>
      <c r="E693" s="206"/>
      <c r="F693" s="202"/>
      <c r="G693" s="202"/>
      <c r="H693" s="202"/>
      <c r="I693" s="202"/>
      <c r="J693" s="202"/>
      <c r="K693" s="203"/>
    </row>
    <row r="694" spans="1:11" ht="24" x14ac:dyDescent="0.2">
      <c r="A694" s="199"/>
      <c r="B694" s="198"/>
      <c r="C694" s="204"/>
      <c r="D694" s="205"/>
      <c r="E694" s="206"/>
      <c r="F694" s="202"/>
      <c r="G694" s="202"/>
      <c r="H694" s="202"/>
      <c r="I694" s="202"/>
      <c r="J694" s="202"/>
      <c r="K694" s="232"/>
    </row>
    <row r="695" spans="1:11" ht="24" x14ac:dyDescent="0.2">
      <c r="A695" s="199"/>
      <c r="B695" s="198"/>
      <c r="C695" s="204"/>
      <c r="D695" s="205"/>
      <c r="E695" s="206"/>
      <c r="F695" s="202"/>
      <c r="G695" s="202"/>
      <c r="H695" s="202"/>
      <c r="I695" s="202"/>
      <c r="J695" s="202"/>
      <c r="K695" s="232"/>
    </row>
    <row r="696" spans="1:11" ht="24" x14ac:dyDescent="0.2">
      <c r="A696" s="199"/>
      <c r="B696" s="198"/>
      <c r="C696" s="204"/>
      <c r="D696" s="205"/>
      <c r="E696" s="206"/>
      <c r="F696" s="202"/>
      <c r="G696" s="202"/>
      <c r="H696" s="202"/>
      <c r="I696" s="202"/>
      <c r="J696" s="202"/>
      <c r="K696" s="203"/>
    </row>
    <row r="697" spans="1:11" ht="24" x14ac:dyDescent="0.2">
      <c r="A697" s="199"/>
      <c r="B697" s="198"/>
      <c r="C697" s="204"/>
      <c r="D697" s="205"/>
      <c r="E697" s="206"/>
      <c r="F697" s="202"/>
      <c r="G697" s="202"/>
      <c r="H697" s="202"/>
      <c r="I697" s="202"/>
      <c r="J697" s="202"/>
      <c r="K697" s="203"/>
    </row>
    <row r="698" spans="1:11" ht="24" x14ac:dyDescent="0.2">
      <c r="A698" s="199"/>
      <c r="B698" s="198"/>
      <c r="C698" s="204"/>
      <c r="D698" s="205"/>
      <c r="E698" s="206"/>
      <c r="F698" s="202"/>
      <c r="G698" s="202"/>
      <c r="H698" s="202"/>
      <c r="I698" s="202"/>
      <c r="J698" s="202"/>
      <c r="K698" s="232"/>
    </row>
    <row r="699" spans="1:11" ht="24" x14ac:dyDescent="0.2">
      <c r="A699" s="199"/>
      <c r="B699" s="198"/>
      <c r="C699" s="204"/>
      <c r="D699" s="205"/>
      <c r="E699" s="206"/>
      <c r="F699" s="202"/>
      <c r="G699" s="202"/>
      <c r="H699" s="202"/>
      <c r="I699" s="202"/>
      <c r="J699" s="202"/>
      <c r="K699" s="203"/>
    </row>
    <row r="700" spans="1:11" ht="24" x14ac:dyDescent="0.2">
      <c r="A700" s="199"/>
      <c r="B700" s="198"/>
      <c r="C700" s="204"/>
      <c r="D700" s="205"/>
      <c r="E700" s="206"/>
      <c r="F700" s="202"/>
      <c r="G700" s="202"/>
      <c r="H700" s="202"/>
      <c r="I700" s="202"/>
      <c r="J700" s="202"/>
      <c r="K700" s="232"/>
    </row>
    <row r="701" spans="1:11" ht="24" x14ac:dyDescent="0.2">
      <c r="A701" s="199"/>
      <c r="B701" s="198"/>
      <c r="C701" s="204"/>
      <c r="D701" s="205"/>
      <c r="E701" s="206"/>
      <c r="F701" s="202"/>
      <c r="G701" s="202"/>
      <c r="H701" s="202"/>
      <c r="I701" s="202"/>
      <c r="J701" s="202"/>
      <c r="K701" s="203"/>
    </row>
    <row r="702" spans="1:11" ht="24" x14ac:dyDescent="0.2">
      <c r="A702" s="199"/>
      <c r="B702" s="198"/>
      <c r="C702" s="204"/>
      <c r="D702" s="205"/>
      <c r="E702" s="206"/>
      <c r="F702" s="202"/>
      <c r="G702" s="202"/>
      <c r="H702" s="202"/>
      <c r="I702" s="202"/>
      <c r="J702" s="202"/>
      <c r="K702" s="232"/>
    </row>
    <row r="703" spans="1:11" ht="24" x14ac:dyDescent="0.2">
      <c r="A703" s="199"/>
      <c r="B703" s="198"/>
      <c r="C703" s="204"/>
      <c r="D703" s="205"/>
      <c r="E703" s="206"/>
      <c r="F703" s="202"/>
      <c r="G703" s="202"/>
      <c r="H703" s="202"/>
      <c r="I703" s="202"/>
      <c r="J703" s="202"/>
      <c r="K703" s="203"/>
    </row>
    <row r="704" spans="1:11" ht="24" x14ac:dyDescent="0.2">
      <c r="A704" s="199"/>
      <c r="B704" s="198"/>
      <c r="C704" s="204"/>
      <c r="D704" s="205"/>
      <c r="E704" s="206"/>
      <c r="F704" s="202"/>
      <c r="G704" s="202"/>
      <c r="H704" s="202"/>
      <c r="I704" s="202"/>
      <c r="J704" s="202"/>
      <c r="K704" s="203"/>
    </row>
    <row r="705" spans="1:11" ht="24" x14ac:dyDescent="0.2">
      <c r="A705" s="199"/>
      <c r="B705" s="198"/>
      <c r="C705" s="204"/>
      <c r="D705" s="205"/>
      <c r="E705" s="206"/>
      <c r="F705" s="202"/>
      <c r="G705" s="202"/>
      <c r="H705" s="202"/>
      <c r="I705" s="202"/>
      <c r="J705" s="202"/>
      <c r="K705" s="203"/>
    </row>
    <row r="706" spans="1:11" ht="24" x14ac:dyDescent="0.2">
      <c r="A706" s="199"/>
      <c r="B706" s="198"/>
      <c r="C706" s="204"/>
      <c r="D706" s="205"/>
      <c r="E706" s="206"/>
      <c r="F706" s="202"/>
      <c r="G706" s="202"/>
      <c r="H706" s="202"/>
      <c r="I706" s="202"/>
      <c r="J706" s="202"/>
      <c r="K706" s="203"/>
    </row>
    <row r="707" spans="1:11" ht="24" x14ac:dyDescent="0.2">
      <c r="A707" s="199"/>
      <c r="B707" s="198"/>
      <c r="C707" s="204"/>
      <c r="D707" s="205"/>
      <c r="E707" s="206"/>
      <c r="F707" s="202"/>
      <c r="G707" s="202"/>
      <c r="H707" s="202"/>
      <c r="I707" s="202"/>
      <c r="J707" s="202"/>
      <c r="K707" s="203"/>
    </row>
    <row r="708" spans="1:11" ht="24" x14ac:dyDescent="0.2">
      <c r="A708" s="199"/>
      <c r="B708" s="198"/>
      <c r="C708" s="204"/>
      <c r="D708" s="205"/>
      <c r="E708" s="206"/>
      <c r="F708" s="202"/>
      <c r="G708" s="202"/>
      <c r="H708" s="202"/>
      <c r="I708" s="202"/>
      <c r="J708" s="202"/>
      <c r="K708" s="203"/>
    </row>
    <row r="709" spans="1:11" ht="24" x14ac:dyDescent="0.2">
      <c r="A709" s="207"/>
      <c r="B709" s="317"/>
      <c r="C709" s="317"/>
      <c r="D709" s="198"/>
      <c r="E709" s="208"/>
      <c r="F709" s="209"/>
      <c r="G709" s="210"/>
      <c r="H709" s="209"/>
      <c r="I709" s="210"/>
      <c r="J709" s="210"/>
      <c r="K709" s="203"/>
    </row>
    <row r="710" spans="1:11" ht="26.25" x14ac:dyDescent="0.2">
      <c r="A710" s="325"/>
      <c r="B710" s="325"/>
      <c r="C710" s="325"/>
      <c r="D710" s="325"/>
      <c r="E710" s="325"/>
      <c r="F710" s="325"/>
      <c r="G710" s="325"/>
      <c r="H710" s="325"/>
      <c r="I710" s="325"/>
      <c r="J710" s="326"/>
      <c r="K710" s="326"/>
    </row>
    <row r="711" spans="1:11" x14ac:dyDescent="0.2">
      <c r="A711" s="317"/>
      <c r="B711" s="317"/>
      <c r="C711" s="317"/>
      <c r="D711" s="317"/>
      <c r="E711" s="317"/>
      <c r="F711" s="317"/>
      <c r="G711" s="317"/>
      <c r="H711" s="317"/>
      <c r="I711" s="317"/>
      <c r="J711" s="317"/>
      <c r="K711" s="317"/>
    </row>
    <row r="712" spans="1:11" ht="24" x14ac:dyDescent="0.2">
      <c r="A712" s="321"/>
      <c r="B712" s="321"/>
      <c r="C712" s="231"/>
      <c r="D712" s="231"/>
      <c r="E712" s="231"/>
      <c r="F712" s="321"/>
      <c r="G712" s="321"/>
      <c r="H712" s="327"/>
      <c r="I712" s="320"/>
      <c r="J712" s="320"/>
      <c r="K712" s="320"/>
    </row>
    <row r="713" spans="1:11" ht="24" x14ac:dyDescent="0.2">
      <c r="A713" s="319"/>
      <c r="B713" s="319"/>
      <c r="C713" s="320"/>
      <c r="D713" s="320"/>
      <c r="E713" s="320"/>
      <c r="F713" s="321"/>
      <c r="G713" s="321"/>
      <c r="H713" s="320"/>
      <c r="I713" s="320"/>
      <c r="J713" s="320"/>
      <c r="K713" s="320"/>
    </row>
    <row r="714" spans="1:11" ht="24" x14ac:dyDescent="0.2">
      <c r="A714" s="321"/>
      <c r="B714" s="321"/>
      <c r="C714" s="322"/>
      <c r="D714" s="320"/>
      <c r="E714" s="320"/>
      <c r="F714" s="323"/>
      <c r="G714" s="323"/>
      <c r="H714" s="320"/>
      <c r="I714" s="320"/>
      <c r="J714" s="320"/>
      <c r="K714" s="320"/>
    </row>
    <row r="715" spans="1:11" x14ac:dyDescent="0.2">
      <c r="A715" s="317"/>
      <c r="B715" s="317"/>
      <c r="C715" s="317"/>
      <c r="D715" s="317"/>
      <c r="E715" s="324"/>
      <c r="F715" s="317"/>
      <c r="G715" s="317"/>
      <c r="H715" s="317"/>
      <c r="I715" s="317"/>
      <c r="J715" s="230"/>
      <c r="K715" s="317"/>
    </row>
    <row r="716" spans="1:11" ht="24" x14ac:dyDescent="0.2">
      <c r="A716" s="317"/>
      <c r="B716" s="317"/>
      <c r="C716" s="317"/>
      <c r="D716" s="317"/>
      <c r="E716" s="324"/>
      <c r="F716" s="198"/>
      <c r="G716" s="198"/>
      <c r="H716" s="198"/>
      <c r="I716" s="198"/>
      <c r="J716" s="198"/>
      <c r="K716" s="317"/>
    </row>
    <row r="717" spans="1:11" ht="24" x14ac:dyDescent="0.2">
      <c r="A717" s="199"/>
      <c r="B717" s="315"/>
      <c r="C717" s="316"/>
      <c r="D717" s="200"/>
      <c r="E717" s="201"/>
      <c r="F717" s="202"/>
      <c r="G717" s="202"/>
      <c r="H717" s="202"/>
      <c r="I717" s="202"/>
      <c r="J717" s="202"/>
      <c r="K717" s="203"/>
    </row>
    <row r="718" spans="1:11" ht="24" x14ac:dyDescent="0.2">
      <c r="A718" s="199"/>
      <c r="B718" s="204"/>
      <c r="C718" s="204"/>
      <c r="D718" s="205"/>
      <c r="E718" s="206"/>
      <c r="F718" s="202"/>
      <c r="G718" s="202"/>
      <c r="H718" s="202"/>
      <c r="I718" s="202"/>
      <c r="J718" s="202"/>
      <c r="K718" s="203"/>
    </row>
    <row r="719" spans="1:11" ht="24" x14ac:dyDescent="0.2">
      <c r="A719" s="199"/>
      <c r="B719" s="198"/>
      <c r="C719" s="204"/>
      <c r="D719" s="205"/>
      <c r="E719" s="206"/>
      <c r="F719" s="202"/>
      <c r="G719" s="202"/>
      <c r="H719" s="202"/>
      <c r="I719" s="202"/>
      <c r="J719" s="202"/>
      <c r="K719" s="203"/>
    </row>
    <row r="720" spans="1:11" ht="24" x14ac:dyDescent="0.2">
      <c r="A720" s="199"/>
      <c r="B720" s="198"/>
      <c r="C720" s="204"/>
      <c r="D720" s="205"/>
      <c r="E720" s="206"/>
      <c r="F720" s="202"/>
      <c r="G720" s="202"/>
      <c r="H720" s="202"/>
      <c r="I720" s="202"/>
      <c r="J720" s="202"/>
      <c r="K720" s="203"/>
    </row>
    <row r="721" spans="1:11" ht="24" x14ac:dyDescent="0.2">
      <c r="A721" s="199"/>
      <c r="B721" s="198"/>
      <c r="C721" s="204"/>
      <c r="D721" s="205"/>
      <c r="E721" s="206"/>
      <c r="F721" s="202"/>
      <c r="G721" s="202"/>
      <c r="H721" s="202"/>
      <c r="I721" s="202"/>
      <c r="J721" s="202"/>
      <c r="K721" s="232"/>
    </row>
    <row r="722" spans="1:11" ht="24" x14ac:dyDescent="0.2">
      <c r="A722" s="199"/>
      <c r="B722" s="204"/>
      <c r="C722" s="204"/>
      <c r="D722" s="205"/>
      <c r="E722" s="206"/>
      <c r="F722" s="202"/>
      <c r="G722" s="202"/>
      <c r="H722" s="202"/>
      <c r="I722" s="202"/>
      <c r="J722" s="202"/>
      <c r="K722" s="203"/>
    </row>
    <row r="723" spans="1:11" ht="24" x14ac:dyDescent="0.2">
      <c r="A723" s="199"/>
      <c r="B723" s="198"/>
      <c r="C723" s="204"/>
      <c r="D723" s="205"/>
      <c r="E723" s="206"/>
      <c r="F723" s="202"/>
      <c r="G723" s="202"/>
      <c r="H723" s="202"/>
      <c r="I723" s="202"/>
      <c r="J723" s="202"/>
      <c r="K723" s="232"/>
    </row>
    <row r="724" spans="1:11" ht="24" x14ac:dyDescent="0.2">
      <c r="A724" s="199"/>
      <c r="B724" s="198"/>
      <c r="C724" s="204"/>
      <c r="D724" s="205"/>
      <c r="E724" s="206"/>
      <c r="F724" s="202"/>
      <c r="G724" s="202"/>
      <c r="H724" s="202"/>
      <c r="I724" s="202"/>
      <c r="J724" s="202"/>
      <c r="K724" s="203"/>
    </row>
    <row r="725" spans="1:11" ht="24" x14ac:dyDescent="0.2">
      <c r="A725" s="199"/>
      <c r="B725" s="198"/>
      <c r="C725" s="204"/>
      <c r="D725" s="205"/>
      <c r="E725" s="206"/>
      <c r="F725" s="202"/>
      <c r="G725" s="202"/>
      <c r="H725" s="202"/>
      <c r="I725" s="202"/>
      <c r="J725" s="202"/>
      <c r="K725" s="203"/>
    </row>
    <row r="726" spans="1:11" ht="24" x14ac:dyDescent="0.2">
      <c r="A726" s="199"/>
      <c r="B726" s="198"/>
      <c r="C726" s="204"/>
      <c r="D726" s="205"/>
      <c r="E726" s="206"/>
      <c r="F726" s="202"/>
      <c r="G726" s="202"/>
      <c r="H726" s="202"/>
      <c r="I726" s="202"/>
      <c r="J726" s="202"/>
      <c r="K726" s="203"/>
    </row>
    <row r="727" spans="1:11" ht="24" x14ac:dyDescent="0.2">
      <c r="A727" s="199"/>
      <c r="B727" s="198"/>
      <c r="C727" s="204"/>
      <c r="D727" s="205"/>
      <c r="E727" s="206"/>
      <c r="F727" s="202"/>
      <c r="G727" s="202"/>
      <c r="H727" s="202"/>
      <c r="I727" s="202"/>
      <c r="J727" s="202"/>
      <c r="K727" s="203"/>
    </row>
    <row r="728" spans="1:11" ht="24" x14ac:dyDescent="0.2">
      <c r="A728" s="199"/>
      <c r="B728" s="198"/>
      <c r="C728" s="204"/>
      <c r="D728" s="205"/>
      <c r="E728" s="206"/>
      <c r="F728" s="202"/>
      <c r="G728" s="202"/>
      <c r="H728" s="202"/>
      <c r="I728" s="202"/>
      <c r="J728" s="202"/>
      <c r="K728" s="203"/>
    </row>
    <row r="729" spans="1:11" ht="24" x14ac:dyDescent="0.2">
      <c r="A729" s="199"/>
      <c r="B729" s="198"/>
      <c r="C729" s="204"/>
      <c r="D729" s="205"/>
      <c r="E729" s="206"/>
      <c r="F729" s="202"/>
      <c r="G729" s="202"/>
      <c r="H729" s="202"/>
      <c r="I729" s="202"/>
      <c r="J729" s="202"/>
      <c r="K729" s="203"/>
    </row>
    <row r="730" spans="1:11" ht="24" x14ac:dyDescent="0.2">
      <c r="A730" s="199"/>
      <c r="B730" s="198"/>
      <c r="C730" s="204"/>
      <c r="D730" s="205"/>
      <c r="E730" s="206"/>
      <c r="F730" s="202"/>
      <c r="G730" s="202"/>
      <c r="H730" s="202"/>
      <c r="I730" s="202"/>
      <c r="J730" s="202"/>
      <c r="K730" s="203"/>
    </row>
    <row r="731" spans="1:11" ht="24" x14ac:dyDescent="0.2">
      <c r="A731" s="199"/>
      <c r="B731" s="198"/>
      <c r="C731" s="204"/>
      <c r="D731" s="205"/>
      <c r="E731" s="206"/>
      <c r="F731" s="202"/>
      <c r="G731" s="202"/>
      <c r="H731" s="202"/>
      <c r="I731" s="202"/>
      <c r="J731" s="202"/>
      <c r="K731" s="203"/>
    </row>
    <row r="732" spans="1:11" ht="24" x14ac:dyDescent="0.2">
      <c r="A732" s="199"/>
      <c r="B732" s="198"/>
      <c r="C732" s="204"/>
      <c r="D732" s="205"/>
      <c r="E732" s="206"/>
      <c r="F732" s="202"/>
      <c r="G732" s="202"/>
      <c r="H732" s="202"/>
      <c r="I732" s="202"/>
      <c r="J732" s="202"/>
      <c r="K732" s="203"/>
    </row>
    <row r="733" spans="1:11" ht="24" x14ac:dyDescent="0.2">
      <c r="A733" s="199"/>
      <c r="B733" s="198"/>
      <c r="C733" s="204"/>
      <c r="D733" s="205"/>
      <c r="E733" s="206"/>
      <c r="F733" s="202"/>
      <c r="G733" s="202"/>
      <c r="H733" s="202"/>
      <c r="I733" s="202"/>
      <c r="J733" s="202"/>
      <c r="K733" s="203"/>
    </row>
    <row r="734" spans="1:11" ht="24" x14ac:dyDescent="0.2">
      <c r="A734" s="207"/>
      <c r="B734" s="317"/>
      <c r="C734" s="317"/>
      <c r="D734" s="198"/>
      <c r="E734" s="208"/>
      <c r="F734" s="209"/>
      <c r="G734" s="210"/>
      <c r="H734" s="209"/>
      <c r="I734" s="210"/>
      <c r="J734" s="210"/>
      <c r="K734" s="203"/>
    </row>
    <row r="735" spans="1:11" ht="26.25" x14ac:dyDescent="0.2">
      <c r="A735" s="325"/>
      <c r="B735" s="325"/>
      <c r="C735" s="325"/>
      <c r="D735" s="325"/>
      <c r="E735" s="325"/>
      <c r="F735" s="325"/>
      <c r="G735" s="325"/>
      <c r="H735" s="325"/>
      <c r="I735" s="325"/>
      <c r="J735" s="326"/>
      <c r="K735" s="326"/>
    </row>
    <row r="736" spans="1:11" x14ac:dyDescent="0.2">
      <c r="A736" s="317"/>
      <c r="B736" s="317"/>
      <c r="C736" s="317"/>
      <c r="D736" s="317"/>
      <c r="E736" s="317"/>
      <c r="F736" s="317"/>
      <c r="G736" s="317"/>
      <c r="H736" s="317"/>
      <c r="I736" s="317"/>
      <c r="J736" s="317"/>
      <c r="K736" s="317"/>
    </row>
    <row r="737" spans="1:11" ht="24" x14ac:dyDescent="0.2">
      <c r="A737" s="321"/>
      <c r="B737" s="321"/>
      <c r="C737" s="231"/>
      <c r="D737" s="231"/>
      <c r="E737" s="231"/>
      <c r="F737" s="321"/>
      <c r="G737" s="321"/>
      <c r="H737" s="320"/>
      <c r="I737" s="320"/>
      <c r="J737" s="320"/>
      <c r="K737" s="320"/>
    </row>
    <row r="738" spans="1:11" ht="24" x14ac:dyDescent="0.2">
      <c r="A738" s="319"/>
      <c r="B738" s="319"/>
      <c r="C738" s="320"/>
      <c r="D738" s="320"/>
      <c r="E738" s="320"/>
      <c r="F738" s="321"/>
      <c r="G738" s="321"/>
      <c r="H738" s="320"/>
      <c r="I738" s="320"/>
      <c r="J738" s="320"/>
      <c r="K738" s="320"/>
    </row>
    <row r="739" spans="1:11" ht="24" x14ac:dyDescent="0.2">
      <c r="A739" s="321"/>
      <c r="B739" s="321"/>
      <c r="C739" s="322"/>
      <c r="D739" s="320"/>
      <c r="E739" s="320"/>
      <c r="F739" s="323"/>
      <c r="G739" s="323"/>
      <c r="H739" s="320"/>
      <c r="I739" s="320"/>
      <c r="J739" s="320"/>
      <c r="K739" s="320"/>
    </row>
    <row r="740" spans="1:11" x14ac:dyDescent="0.2">
      <c r="A740" s="317"/>
      <c r="B740" s="317"/>
      <c r="C740" s="317"/>
      <c r="D740" s="317"/>
      <c r="E740" s="324"/>
      <c r="F740" s="317"/>
      <c r="G740" s="317"/>
      <c r="H740" s="317"/>
      <c r="I740" s="317"/>
      <c r="J740" s="230"/>
      <c r="K740" s="317"/>
    </row>
    <row r="741" spans="1:11" ht="24" x14ac:dyDescent="0.2">
      <c r="A741" s="317"/>
      <c r="B741" s="317"/>
      <c r="C741" s="317"/>
      <c r="D741" s="317"/>
      <c r="E741" s="324"/>
      <c r="F741" s="198"/>
      <c r="G741" s="198"/>
      <c r="H741" s="198"/>
      <c r="I741" s="198"/>
      <c r="J741" s="198"/>
      <c r="K741" s="317"/>
    </row>
    <row r="742" spans="1:11" ht="24" x14ac:dyDescent="0.2">
      <c r="A742" s="199"/>
      <c r="B742" s="233"/>
      <c r="C742" s="233"/>
      <c r="D742" s="200"/>
      <c r="E742" s="201"/>
      <c r="F742" s="202"/>
      <c r="G742" s="202"/>
      <c r="H742" s="202"/>
      <c r="I742" s="202"/>
      <c r="J742" s="202"/>
      <c r="K742" s="203"/>
    </row>
    <row r="743" spans="1:11" ht="24" x14ac:dyDescent="0.2">
      <c r="A743" s="199"/>
      <c r="B743" s="204"/>
      <c r="C743" s="204"/>
      <c r="D743" s="205"/>
      <c r="E743" s="206"/>
      <c r="F743" s="202"/>
      <c r="G743" s="202"/>
      <c r="H743" s="202"/>
      <c r="I743" s="202"/>
      <c r="J743" s="202"/>
      <c r="K743" s="203"/>
    </row>
    <row r="744" spans="1:11" ht="24" x14ac:dyDescent="0.2">
      <c r="A744" s="199"/>
      <c r="B744" s="198"/>
      <c r="C744" s="204"/>
      <c r="D744" s="205"/>
      <c r="E744" s="206"/>
      <c r="F744" s="202"/>
      <c r="G744" s="202"/>
      <c r="H744" s="202"/>
      <c r="I744" s="202"/>
      <c r="J744" s="202"/>
      <c r="K744" s="232"/>
    </row>
    <row r="745" spans="1:11" ht="24" x14ac:dyDescent="0.2">
      <c r="A745" s="199"/>
      <c r="B745" s="198"/>
      <c r="C745" s="204"/>
      <c r="D745" s="205"/>
      <c r="E745" s="206"/>
      <c r="F745" s="202"/>
      <c r="G745" s="202"/>
      <c r="H745" s="202"/>
      <c r="I745" s="202"/>
      <c r="J745" s="202"/>
      <c r="K745" s="232"/>
    </row>
    <row r="746" spans="1:11" ht="24" x14ac:dyDescent="0.2">
      <c r="A746" s="199"/>
      <c r="B746" s="198"/>
      <c r="C746" s="204"/>
      <c r="D746" s="205"/>
      <c r="E746" s="206"/>
      <c r="F746" s="202"/>
      <c r="G746" s="202"/>
      <c r="H746" s="202"/>
      <c r="I746" s="202"/>
      <c r="J746" s="202"/>
      <c r="K746" s="203"/>
    </row>
    <row r="747" spans="1:11" ht="24" x14ac:dyDescent="0.2">
      <c r="A747" s="199"/>
      <c r="B747" s="198"/>
      <c r="C747" s="204"/>
      <c r="D747" s="205"/>
      <c r="E747" s="206"/>
      <c r="F747" s="202"/>
      <c r="G747" s="202"/>
      <c r="H747" s="202"/>
      <c r="I747" s="202"/>
      <c r="J747" s="202"/>
      <c r="K747" s="203"/>
    </row>
    <row r="748" spans="1:11" ht="24" x14ac:dyDescent="0.2">
      <c r="A748" s="199"/>
      <c r="B748" s="198"/>
      <c r="C748" s="204"/>
      <c r="D748" s="205"/>
      <c r="E748" s="206"/>
      <c r="F748" s="202"/>
      <c r="G748" s="202"/>
      <c r="H748" s="202"/>
      <c r="I748" s="202"/>
      <c r="J748" s="202"/>
      <c r="K748" s="232"/>
    </row>
    <row r="749" spans="1:11" ht="24" x14ac:dyDescent="0.2">
      <c r="A749" s="199"/>
      <c r="B749" s="198"/>
      <c r="C749" s="204"/>
      <c r="D749" s="205"/>
      <c r="E749" s="206"/>
      <c r="F749" s="202"/>
      <c r="G749" s="202"/>
      <c r="H749" s="202"/>
      <c r="I749" s="202"/>
      <c r="J749" s="202"/>
      <c r="K749" s="203"/>
    </row>
    <row r="750" spans="1:11" ht="24" x14ac:dyDescent="0.2">
      <c r="A750" s="199"/>
      <c r="B750" s="198"/>
      <c r="C750" s="204"/>
      <c r="D750" s="205"/>
      <c r="E750" s="206"/>
      <c r="F750" s="202"/>
      <c r="G750" s="202"/>
      <c r="H750" s="202"/>
      <c r="I750" s="202"/>
      <c r="J750" s="202"/>
      <c r="K750" s="232"/>
    </row>
    <row r="751" spans="1:11" ht="24" x14ac:dyDescent="0.2">
      <c r="A751" s="199"/>
      <c r="B751" s="198"/>
      <c r="C751" s="204"/>
      <c r="D751" s="205"/>
      <c r="E751" s="206"/>
      <c r="F751" s="202"/>
      <c r="G751" s="202"/>
      <c r="H751" s="202"/>
      <c r="I751" s="202"/>
      <c r="J751" s="202"/>
      <c r="K751" s="203"/>
    </row>
    <row r="752" spans="1:11" ht="24" x14ac:dyDescent="0.2">
      <c r="A752" s="199"/>
      <c r="B752" s="198"/>
      <c r="C752" s="204"/>
      <c r="D752" s="205"/>
      <c r="E752" s="206"/>
      <c r="F752" s="202"/>
      <c r="G752" s="202"/>
      <c r="H752" s="202"/>
      <c r="I752" s="202"/>
      <c r="J752" s="202"/>
      <c r="K752" s="232"/>
    </row>
    <row r="753" spans="1:11" ht="24" x14ac:dyDescent="0.2">
      <c r="A753" s="199"/>
      <c r="B753" s="198"/>
      <c r="C753" s="204"/>
      <c r="D753" s="205"/>
      <c r="E753" s="206"/>
      <c r="F753" s="202"/>
      <c r="G753" s="202"/>
      <c r="H753" s="202"/>
      <c r="I753" s="202"/>
      <c r="J753" s="202"/>
      <c r="K753" s="203"/>
    </row>
    <row r="754" spans="1:11" ht="24" x14ac:dyDescent="0.2">
      <c r="A754" s="199"/>
      <c r="B754" s="198"/>
      <c r="C754" s="204"/>
      <c r="D754" s="205"/>
      <c r="E754" s="206"/>
      <c r="F754" s="202"/>
      <c r="G754" s="202"/>
      <c r="H754" s="202"/>
      <c r="I754" s="202"/>
      <c r="J754" s="202"/>
      <c r="K754" s="203"/>
    </row>
    <row r="755" spans="1:11" ht="24" x14ac:dyDescent="0.2">
      <c r="A755" s="199"/>
      <c r="B755" s="198"/>
      <c r="C755" s="204"/>
      <c r="D755" s="205"/>
      <c r="E755" s="206"/>
      <c r="F755" s="202"/>
      <c r="G755" s="202"/>
      <c r="H755" s="202"/>
      <c r="I755" s="202"/>
      <c r="J755" s="202"/>
      <c r="K755" s="203"/>
    </row>
    <row r="756" spans="1:11" ht="24" x14ac:dyDescent="0.2">
      <c r="A756" s="199"/>
      <c r="B756" s="198"/>
      <c r="C756" s="204"/>
      <c r="D756" s="205"/>
      <c r="E756" s="206"/>
      <c r="F756" s="202"/>
      <c r="G756" s="202"/>
      <c r="H756" s="202"/>
      <c r="I756" s="202"/>
      <c r="J756" s="202"/>
      <c r="K756" s="203"/>
    </row>
    <row r="757" spans="1:11" ht="24" x14ac:dyDescent="0.2">
      <c r="A757" s="199"/>
      <c r="B757" s="198"/>
      <c r="C757" s="204"/>
      <c r="D757" s="205"/>
      <c r="E757" s="206"/>
      <c r="F757" s="202"/>
      <c r="G757" s="202"/>
      <c r="H757" s="202"/>
      <c r="I757" s="202"/>
      <c r="J757" s="202"/>
      <c r="K757" s="203"/>
    </row>
    <row r="758" spans="1:11" ht="24" x14ac:dyDescent="0.2">
      <c r="A758" s="199"/>
      <c r="B758" s="198"/>
      <c r="C758" s="204"/>
      <c r="D758" s="205"/>
      <c r="E758" s="206"/>
      <c r="F758" s="202"/>
      <c r="G758" s="202"/>
      <c r="H758" s="202"/>
      <c r="I758" s="202"/>
      <c r="J758" s="202"/>
      <c r="K758" s="203"/>
    </row>
    <row r="759" spans="1:11" ht="24" x14ac:dyDescent="0.2">
      <c r="A759" s="207"/>
      <c r="B759" s="317"/>
      <c r="C759" s="317"/>
      <c r="D759" s="198"/>
      <c r="E759" s="208"/>
      <c r="F759" s="209"/>
      <c r="G759" s="210"/>
      <c r="H759" s="209"/>
      <c r="I759" s="210"/>
      <c r="J759" s="210"/>
      <c r="K759" s="203"/>
    </row>
    <row r="760" spans="1:11" ht="26.25" x14ac:dyDescent="0.2">
      <c r="A760" s="325"/>
      <c r="B760" s="325"/>
      <c r="C760" s="325"/>
      <c r="D760" s="325"/>
      <c r="E760" s="325"/>
      <c r="F760" s="325"/>
      <c r="G760" s="325"/>
      <c r="H760" s="325"/>
      <c r="I760" s="325"/>
      <c r="J760" s="326"/>
      <c r="K760" s="326"/>
    </row>
    <row r="761" spans="1:11" x14ac:dyDescent="0.2">
      <c r="A761" s="317"/>
      <c r="B761" s="317"/>
      <c r="C761" s="317"/>
      <c r="D761" s="317"/>
      <c r="E761" s="317"/>
      <c r="F761" s="317"/>
      <c r="G761" s="317"/>
      <c r="H761" s="317"/>
      <c r="I761" s="317"/>
      <c r="J761" s="317"/>
      <c r="K761" s="317"/>
    </row>
    <row r="762" spans="1:11" ht="24" x14ac:dyDescent="0.2">
      <c r="A762" s="321"/>
      <c r="B762" s="321"/>
      <c r="C762" s="231"/>
      <c r="D762" s="231"/>
      <c r="E762" s="231"/>
      <c r="F762" s="321"/>
      <c r="G762" s="321"/>
      <c r="H762" s="327"/>
      <c r="I762" s="320"/>
      <c r="J762" s="320"/>
      <c r="K762" s="320"/>
    </row>
    <row r="763" spans="1:11" ht="24" x14ac:dyDescent="0.2">
      <c r="A763" s="319"/>
      <c r="B763" s="319"/>
      <c r="C763" s="320"/>
      <c r="D763" s="320"/>
      <c r="E763" s="320"/>
      <c r="F763" s="321"/>
      <c r="G763" s="321"/>
      <c r="H763" s="320"/>
      <c r="I763" s="320"/>
      <c r="J763" s="320"/>
      <c r="K763" s="320"/>
    </row>
    <row r="764" spans="1:11" ht="24" x14ac:dyDescent="0.2">
      <c r="A764" s="321"/>
      <c r="B764" s="321"/>
      <c r="C764" s="322"/>
      <c r="D764" s="320"/>
      <c r="E764" s="320"/>
      <c r="F764" s="323"/>
      <c r="G764" s="323"/>
      <c r="H764" s="320"/>
      <c r="I764" s="320"/>
      <c r="J764" s="320"/>
      <c r="K764" s="320"/>
    </row>
    <row r="765" spans="1:11" x14ac:dyDescent="0.2">
      <c r="A765" s="317"/>
      <c r="B765" s="317"/>
      <c r="C765" s="317"/>
      <c r="D765" s="317"/>
      <c r="E765" s="324"/>
      <c r="F765" s="317"/>
      <c r="G765" s="317"/>
      <c r="H765" s="317"/>
      <c r="I765" s="317"/>
      <c r="J765" s="230"/>
      <c r="K765" s="317"/>
    </row>
    <row r="766" spans="1:11" ht="24" x14ac:dyDescent="0.2">
      <c r="A766" s="317"/>
      <c r="B766" s="317"/>
      <c r="C766" s="317"/>
      <c r="D766" s="317"/>
      <c r="E766" s="324"/>
      <c r="F766" s="198"/>
      <c r="G766" s="198"/>
      <c r="H766" s="198"/>
      <c r="I766" s="198"/>
      <c r="J766" s="198"/>
      <c r="K766" s="317"/>
    </row>
    <row r="767" spans="1:11" ht="24" x14ac:dyDescent="0.2">
      <c r="A767" s="199"/>
      <c r="B767" s="315"/>
      <c r="C767" s="316"/>
      <c r="D767" s="200"/>
      <c r="E767" s="201"/>
      <c r="F767" s="202"/>
      <c r="G767" s="202"/>
      <c r="H767" s="202"/>
      <c r="I767" s="202"/>
      <c r="J767" s="202"/>
      <c r="K767" s="203"/>
    </row>
    <row r="768" spans="1:11" ht="24" x14ac:dyDescent="0.2">
      <c r="A768" s="199"/>
      <c r="B768" s="204"/>
      <c r="C768" s="204"/>
      <c r="D768" s="205"/>
      <c r="E768" s="206"/>
      <c r="F768" s="202"/>
      <c r="G768" s="202"/>
      <c r="H768" s="202"/>
      <c r="I768" s="202"/>
      <c r="J768" s="202"/>
      <c r="K768" s="203"/>
    </row>
    <row r="769" spans="1:11" ht="24" x14ac:dyDescent="0.2">
      <c r="A769" s="199"/>
      <c r="B769" s="198"/>
      <c r="C769" s="204"/>
      <c r="D769" s="205"/>
      <c r="E769" s="206"/>
      <c r="F769" s="202"/>
      <c r="G769" s="202"/>
      <c r="H769" s="202"/>
      <c r="I769" s="202"/>
      <c r="J769" s="202"/>
      <c r="K769" s="203"/>
    </row>
    <row r="770" spans="1:11" ht="24" x14ac:dyDescent="0.2">
      <c r="A770" s="199"/>
      <c r="B770" s="198"/>
      <c r="C770" s="204"/>
      <c r="D770" s="205"/>
      <c r="E770" s="206"/>
      <c r="F770" s="202"/>
      <c r="G770" s="202"/>
      <c r="H770" s="202"/>
      <c r="I770" s="202"/>
      <c r="J770" s="202"/>
      <c r="K770" s="203"/>
    </row>
    <row r="771" spans="1:11" ht="24" x14ac:dyDescent="0.2">
      <c r="A771" s="199"/>
      <c r="B771" s="198"/>
      <c r="C771" s="204"/>
      <c r="D771" s="205"/>
      <c r="E771" s="206"/>
      <c r="F771" s="202"/>
      <c r="G771" s="202"/>
      <c r="H771" s="202"/>
      <c r="I771" s="202"/>
      <c r="J771" s="202"/>
      <c r="K771" s="232"/>
    </row>
    <row r="772" spans="1:11" ht="24" x14ac:dyDescent="0.2">
      <c r="A772" s="199"/>
      <c r="B772" s="204"/>
      <c r="C772" s="204"/>
      <c r="D772" s="205"/>
      <c r="E772" s="206"/>
      <c r="F772" s="202"/>
      <c r="G772" s="202"/>
      <c r="H772" s="202"/>
      <c r="I772" s="202"/>
      <c r="J772" s="202"/>
      <c r="K772" s="203"/>
    </row>
    <row r="773" spans="1:11" ht="24" x14ac:dyDescent="0.2">
      <c r="A773" s="199"/>
      <c r="B773" s="198"/>
      <c r="C773" s="204"/>
      <c r="D773" s="205"/>
      <c r="E773" s="206"/>
      <c r="F773" s="202"/>
      <c r="G773" s="202"/>
      <c r="H773" s="202"/>
      <c r="I773" s="202"/>
      <c r="J773" s="202"/>
      <c r="K773" s="232"/>
    </row>
    <row r="774" spans="1:11" ht="24" x14ac:dyDescent="0.2">
      <c r="A774" s="199"/>
      <c r="B774" s="198"/>
      <c r="C774" s="204"/>
      <c r="D774" s="205"/>
      <c r="E774" s="206"/>
      <c r="F774" s="202"/>
      <c r="G774" s="202"/>
      <c r="H774" s="202"/>
      <c r="I774" s="202"/>
      <c r="J774" s="202"/>
      <c r="K774" s="203"/>
    </row>
    <row r="775" spans="1:11" ht="24" x14ac:dyDescent="0.2">
      <c r="A775" s="199"/>
      <c r="B775" s="198"/>
      <c r="C775" s="204"/>
      <c r="D775" s="205"/>
      <c r="E775" s="206"/>
      <c r="F775" s="202"/>
      <c r="G775" s="202"/>
      <c r="H775" s="202"/>
      <c r="I775" s="202"/>
      <c r="J775" s="202"/>
      <c r="K775" s="203"/>
    </row>
    <row r="776" spans="1:11" ht="24" x14ac:dyDescent="0.2">
      <c r="A776" s="199"/>
      <c r="B776" s="198"/>
      <c r="C776" s="204"/>
      <c r="D776" s="205"/>
      <c r="E776" s="206"/>
      <c r="F776" s="202"/>
      <c r="G776" s="202"/>
      <c r="H776" s="202"/>
      <c r="I776" s="202"/>
      <c r="J776" s="202"/>
      <c r="K776" s="203"/>
    </row>
    <row r="777" spans="1:11" ht="24" x14ac:dyDescent="0.2">
      <c r="A777" s="199"/>
      <c r="B777" s="198"/>
      <c r="C777" s="204"/>
      <c r="D777" s="205"/>
      <c r="E777" s="206"/>
      <c r="F777" s="202"/>
      <c r="G777" s="202"/>
      <c r="H777" s="202"/>
      <c r="I777" s="202"/>
      <c r="J777" s="202"/>
      <c r="K777" s="203"/>
    </row>
    <row r="778" spans="1:11" ht="24" x14ac:dyDescent="0.2">
      <c r="A778" s="199"/>
      <c r="B778" s="198"/>
      <c r="C778" s="204"/>
      <c r="D778" s="205"/>
      <c r="E778" s="206"/>
      <c r="F778" s="202"/>
      <c r="G778" s="202"/>
      <c r="H778" s="202"/>
      <c r="I778" s="202"/>
      <c r="J778" s="202"/>
      <c r="K778" s="203"/>
    </row>
    <row r="779" spans="1:11" ht="24" x14ac:dyDescent="0.2">
      <c r="A779" s="199"/>
      <c r="B779" s="198"/>
      <c r="C779" s="204"/>
      <c r="D779" s="205"/>
      <c r="E779" s="206"/>
      <c r="F779" s="202"/>
      <c r="G779" s="202"/>
      <c r="H779" s="202"/>
      <c r="I779" s="202"/>
      <c r="J779" s="202"/>
      <c r="K779" s="203"/>
    </row>
    <row r="780" spans="1:11" ht="24" x14ac:dyDescent="0.2">
      <c r="A780" s="199"/>
      <c r="B780" s="198"/>
      <c r="C780" s="204"/>
      <c r="D780" s="205"/>
      <c r="E780" s="206"/>
      <c r="F780" s="202"/>
      <c r="G780" s="202"/>
      <c r="H780" s="202"/>
      <c r="I780" s="202"/>
      <c r="J780" s="202"/>
      <c r="K780" s="203"/>
    </row>
    <row r="781" spans="1:11" ht="24" x14ac:dyDescent="0.2">
      <c r="A781" s="199"/>
      <c r="B781" s="198"/>
      <c r="C781" s="204"/>
      <c r="D781" s="205"/>
      <c r="E781" s="206"/>
      <c r="F781" s="202"/>
      <c r="G781" s="202"/>
      <c r="H781" s="202"/>
      <c r="I781" s="202"/>
      <c r="J781" s="202"/>
      <c r="K781" s="203"/>
    </row>
    <row r="782" spans="1:11" ht="24" x14ac:dyDescent="0.2">
      <c r="A782" s="199"/>
      <c r="B782" s="198"/>
      <c r="C782" s="204"/>
      <c r="D782" s="205"/>
      <c r="E782" s="206"/>
      <c r="F782" s="202"/>
      <c r="G782" s="202"/>
      <c r="H782" s="202"/>
      <c r="I782" s="202"/>
      <c r="J782" s="202"/>
      <c r="K782" s="203"/>
    </row>
    <row r="783" spans="1:11" ht="24" x14ac:dyDescent="0.2">
      <c r="A783" s="199"/>
      <c r="B783" s="198"/>
      <c r="C783" s="204"/>
      <c r="D783" s="205"/>
      <c r="E783" s="206"/>
      <c r="F783" s="202"/>
      <c r="G783" s="202"/>
      <c r="H783" s="202"/>
      <c r="I783" s="202"/>
      <c r="J783" s="202"/>
      <c r="K783" s="203"/>
    </row>
    <row r="784" spans="1:11" ht="24" x14ac:dyDescent="0.2">
      <c r="A784" s="207"/>
      <c r="B784" s="317"/>
      <c r="C784" s="317"/>
      <c r="D784" s="198"/>
      <c r="E784" s="208"/>
      <c r="F784" s="209"/>
      <c r="G784" s="210"/>
      <c r="H784" s="209"/>
      <c r="I784" s="210"/>
      <c r="J784" s="210"/>
      <c r="K784" s="203"/>
    </row>
    <row r="785" spans="1:11" ht="26.25" x14ac:dyDescent="0.2">
      <c r="A785" s="325"/>
      <c r="B785" s="325"/>
      <c r="C785" s="325"/>
      <c r="D785" s="325"/>
      <c r="E785" s="325"/>
      <c r="F785" s="325"/>
      <c r="G785" s="325"/>
      <c r="H785" s="325"/>
      <c r="I785" s="325"/>
      <c r="J785" s="326"/>
      <c r="K785" s="326"/>
    </row>
    <row r="786" spans="1:11" x14ac:dyDescent="0.2">
      <c r="A786" s="317"/>
      <c r="B786" s="317"/>
      <c r="C786" s="317"/>
      <c r="D786" s="317"/>
      <c r="E786" s="317"/>
      <c r="F786" s="317"/>
      <c r="G786" s="317"/>
      <c r="H786" s="317"/>
      <c r="I786" s="317"/>
      <c r="J786" s="317"/>
      <c r="K786" s="317"/>
    </row>
    <row r="787" spans="1:11" ht="24" x14ac:dyDescent="0.2">
      <c r="A787" s="321"/>
      <c r="B787" s="321"/>
      <c r="C787" s="231"/>
      <c r="D787" s="231"/>
      <c r="E787" s="231"/>
      <c r="F787" s="321"/>
      <c r="G787" s="321"/>
      <c r="H787" s="320"/>
      <c r="I787" s="320"/>
      <c r="J787" s="320"/>
      <c r="K787" s="320"/>
    </row>
    <row r="788" spans="1:11" ht="24" x14ac:dyDescent="0.2">
      <c r="A788" s="319"/>
      <c r="B788" s="319"/>
      <c r="C788" s="320"/>
      <c r="D788" s="320"/>
      <c r="E788" s="320"/>
      <c r="F788" s="321"/>
      <c r="G788" s="321"/>
      <c r="H788" s="320"/>
      <c r="I788" s="320"/>
      <c r="J788" s="320"/>
      <c r="K788" s="320"/>
    </row>
    <row r="789" spans="1:11" ht="24" x14ac:dyDescent="0.2">
      <c r="A789" s="321"/>
      <c r="B789" s="321"/>
      <c r="C789" s="322"/>
      <c r="D789" s="320"/>
      <c r="E789" s="320"/>
      <c r="F789" s="323"/>
      <c r="G789" s="323"/>
      <c r="H789" s="320"/>
      <c r="I789" s="320"/>
      <c r="J789" s="320"/>
      <c r="K789" s="320"/>
    </row>
    <row r="790" spans="1:11" x14ac:dyDescent="0.2">
      <c r="A790" s="317"/>
      <c r="B790" s="317"/>
      <c r="C790" s="317"/>
      <c r="D790" s="317"/>
      <c r="E790" s="324"/>
      <c r="F790" s="317"/>
      <c r="G790" s="317"/>
      <c r="H790" s="317"/>
      <c r="I790" s="317"/>
      <c r="J790" s="230"/>
      <c r="K790" s="317"/>
    </row>
    <row r="791" spans="1:11" ht="24" x14ac:dyDescent="0.2">
      <c r="A791" s="317"/>
      <c r="B791" s="317"/>
      <c r="C791" s="317"/>
      <c r="D791" s="317"/>
      <c r="E791" s="324"/>
      <c r="F791" s="198"/>
      <c r="G791" s="198"/>
      <c r="H791" s="198"/>
      <c r="I791" s="198"/>
      <c r="J791" s="198"/>
      <c r="K791" s="317"/>
    </row>
    <row r="792" spans="1:11" ht="24" x14ac:dyDescent="0.2">
      <c r="A792" s="199"/>
      <c r="B792" s="233"/>
      <c r="C792" s="233"/>
      <c r="D792" s="200"/>
      <c r="E792" s="201"/>
      <c r="F792" s="202"/>
      <c r="G792" s="202"/>
      <c r="H792" s="202"/>
      <c r="I792" s="202"/>
      <c r="J792" s="202"/>
      <c r="K792" s="203"/>
    </row>
    <row r="793" spans="1:11" ht="24" x14ac:dyDescent="0.2">
      <c r="A793" s="199"/>
      <c r="B793" s="204"/>
      <c r="C793" s="204"/>
      <c r="D793" s="205"/>
      <c r="E793" s="206"/>
      <c r="F793" s="202"/>
      <c r="G793" s="202"/>
      <c r="H793" s="202"/>
      <c r="I793" s="202"/>
      <c r="J793" s="202"/>
      <c r="K793" s="203"/>
    </row>
    <row r="794" spans="1:11" ht="24" x14ac:dyDescent="0.2">
      <c r="A794" s="199"/>
      <c r="B794" s="198"/>
      <c r="C794" s="204"/>
      <c r="D794" s="205"/>
      <c r="E794" s="206"/>
      <c r="F794" s="202"/>
      <c r="G794" s="202"/>
      <c r="H794" s="202"/>
      <c r="I794" s="202"/>
      <c r="J794" s="202"/>
      <c r="K794" s="232"/>
    </row>
    <row r="795" spans="1:11" ht="24" x14ac:dyDescent="0.2">
      <c r="A795" s="199"/>
      <c r="B795" s="198"/>
      <c r="C795" s="204"/>
      <c r="D795" s="205"/>
      <c r="E795" s="206"/>
      <c r="F795" s="202"/>
      <c r="G795" s="202"/>
      <c r="H795" s="202"/>
      <c r="I795" s="202"/>
      <c r="J795" s="202"/>
      <c r="K795" s="232"/>
    </row>
    <row r="796" spans="1:11" ht="24" x14ac:dyDescent="0.2">
      <c r="A796" s="199"/>
      <c r="B796" s="198"/>
      <c r="C796" s="204"/>
      <c r="D796" s="205"/>
      <c r="E796" s="206"/>
      <c r="F796" s="202"/>
      <c r="G796" s="202"/>
      <c r="H796" s="202"/>
      <c r="I796" s="202"/>
      <c r="J796" s="202"/>
      <c r="K796" s="203"/>
    </row>
    <row r="797" spans="1:11" ht="24" x14ac:dyDescent="0.2">
      <c r="A797" s="199"/>
      <c r="B797" s="198"/>
      <c r="C797" s="204"/>
      <c r="D797" s="205"/>
      <c r="E797" s="206"/>
      <c r="F797" s="202"/>
      <c r="G797" s="202"/>
      <c r="H797" s="202"/>
      <c r="I797" s="202"/>
      <c r="J797" s="202"/>
      <c r="K797" s="203"/>
    </row>
    <row r="798" spans="1:11" ht="24" x14ac:dyDescent="0.2">
      <c r="A798" s="199"/>
      <c r="B798" s="198"/>
      <c r="C798" s="204"/>
      <c r="D798" s="205"/>
      <c r="E798" s="206"/>
      <c r="F798" s="202"/>
      <c r="G798" s="202"/>
      <c r="H798" s="202"/>
      <c r="I798" s="202"/>
      <c r="J798" s="202"/>
      <c r="K798" s="232"/>
    </row>
    <row r="799" spans="1:11" ht="24" x14ac:dyDescent="0.2">
      <c r="A799" s="199"/>
      <c r="B799" s="198"/>
      <c r="C799" s="204"/>
      <c r="D799" s="205"/>
      <c r="E799" s="206"/>
      <c r="F799" s="202"/>
      <c r="G799" s="202"/>
      <c r="H799" s="202"/>
      <c r="I799" s="202"/>
      <c r="J799" s="202"/>
      <c r="K799" s="203"/>
    </row>
    <row r="800" spans="1:11" ht="24" x14ac:dyDescent="0.2">
      <c r="A800" s="199"/>
      <c r="B800" s="198"/>
      <c r="C800" s="204"/>
      <c r="D800" s="205"/>
      <c r="E800" s="206"/>
      <c r="F800" s="202"/>
      <c r="G800" s="202"/>
      <c r="H800" s="202"/>
      <c r="I800" s="202"/>
      <c r="J800" s="202"/>
      <c r="K800" s="232"/>
    </row>
    <row r="801" spans="1:11" ht="24" x14ac:dyDescent="0.2">
      <c r="A801" s="199"/>
      <c r="B801" s="198"/>
      <c r="C801" s="204"/>
      <c r="D801" s="205"/>
      <c r="E801" s="206"/>
      <c r="F801" s="202"/>
      <c r="G801" s="202"/>
      <c r="H801" s="202"/>
      <c r="I801" s="202"/>
      <c r="J801" s="202"/>
      <c r="K801" s="203"/>
    </row>
    <row r="802" spans="1:11" ht="24" x14ac:dyDescent="0.2">
      <c r="A802" s="199"/>
      <c r="B802" s="198"/>
      <c r="C802" s="204"/>
      <c r="D802" s="205"/>
      <c r="E802" s="206"/>
      <c r="F802" s="202"/>
      <c r="G802" s="202"/>
      <c r="H802" s="202"/>
      <c r="I802" s="202"/>
      <c r="J802" s="202"/>
      <c r="K802" s="232"/>
    </row>
    <row r="803" spans="1:11" ht="24" x14ac:dyDescent="0.2">
      <c r="A803" s="199"/>
      <c r="B803" s="198"/>
      <c r="C803" s="204"/>
      <c r="D803" s="205"/>
      <c r="E803" s="206"/>
      <c r="F803" s="202"/>
      <c r="G803" s="202"/>
      <c r="H803" s="202"/>
      <c r="I803" s="202"/>
      <c r="J803" s="202"/>
      <c r="K803" s="203"/>
    </row>
    <row r="804" spans="1:11" ht="24" x14ac:dyDescent="0.2">
      <c r="A804" s="199"/>
      <c r="B804" s="198"/>
      <c r="C804" s="204"/>
      <c r="D804" s="205"/>
      <c r="E804" s="206"/>
      <c r="F804" s="202"/>
      <c r="G804" s="202"/>
      <c r="H804" s="202"/>
      <c r="I804" s="202"/>
      <c r="J804" s="202"/>
      <c r="K804" s="203"/>
    </row>
    <row r="805" spans="1:11" ht="24" x14ac:dyDescent="0.2">
      <c r="A805" s="199"/>
      <c r="B805" s="198"/>
      <c r="C805" s="204"/>
      <c r="D805" s="205"/>
      <c r="E805" s="206"/>
      <c r="F805" s="202"/>
      <c r="G805" s="202"/>
      <c r="H805" s="202"/>
      <c r="I805" s="202"/>
      <c r="J805" s="202"/>
      <c r="K805" s="203"/>
    </row>
    <row r="806" spans="1:11" ht="24" x14ac:dyDescent="0.2">
      <c r="A806" s="199"/>
      <c r="B806" s="198"/>
      <c r="C806" s="204"/>
      <c r="D806" s="205"/>
      <c r="E806" s="206"/>
      <c r="F806" s="202"/>
      <c r="G806" s="202"/>
      <c r="H806" s="202"/>
      <c r="I806" s="202"/>
      <c r="J806" s="202"/>
      <c r="K806" s="203"/>
    </row>
    <row r="807" spans="1:11" ht="24" x14ac:dyDescent="0.2">
      <c r="A807" s="199"/>
      <c r="B807" s="198"/>
      <c r="C807" s="204"/>
      <c r="D807" s="205"/>
      <c r="E807" s="206"/>
      <c r="F807" s="202"/>
      <c r="G807" s="202"/>
      <c r="H807" s="202"/>
      <c r="I807" s="202"/>
      <c r="J807" s="202"/>
      <c r="K807" s="203"/>
    </row>
    <row r="808" spans="1:11" ht="24" x14ac:dyDescent="0.2">
      <c r="A808" s="199"/>
      <c r="B808" s="198"/>
      <c r="C808" s="204"/>
      <c r="D808" s="205"/>
      <c r="E808" s="206"/>
      <c r="F808" s="202"/>
      <c r="G808" s="202"/>
      <c r="H808" s="202"/>
      <c r="I808" s="202"/>
      <c r="J808" s="202"/>
      <c r="K808" s="203"/>
    </row>
    <row r="809" spans="1:11" ht="24" x14ac:dyDescent="0.2">
      <c r="A809" s="207"/>
      <c r="B809" s="317"/>
      <c r="C809" s="317"/>
      <c r="D809" s="198"/>
      <c r="E809" s="208"/>
      <c r="F809" s="209"/>
      <c r="G809" s="210"/>
      <c r="H809" s="209"/>
      <c r="I809" s="210"/>
      <c r="J809" s="210"/>
      <c r="K809" s="203"/>
    </row>
    <row r="810" spans="1:11" ht="26.25" x14ac:dyDescent="0.2">
      <c r="A810" s="325"/>
      <c r="B810" s="325"/>
      <c r="C810" s="325"/>
      <c r="D810" s="325"/>
      <c r="E810" s="325"/>
      <c r="F810" s="325"/>
      <c r="G810" s="325"/>
      <c r="H810" s="325"/>
      <c r="I810" s="325"/>
      <c r="J810" s="326"/>
      <c r="K810" s="326"/>
    </row>
    <row r="811" spans="1:11" x14ac:dyDescent="0.2">
      <c r="A811" s="317"/>
      <c r="B811" s="317"/>
      <c r="C811" s="317"/>
      <c r="D811" s="317"/>
      <c r="E811" s="317"/>
      <c r="F811" s="317"/>
      <c r="G811" s="317"/>
      <c r="H811" s="317"/>
      <c r="I811" s="317"/>
      <c r="J811" s="317"/>
      <c r="K811" s="317"/>
    </row>
    <row r="812" spans="1:11" ht="24" x14ac:dyDescent="0.2">
      <c r="A812" s="321"/>
      <c r="B812" s="321"/>
      <c r="C812" s="231"/>
      <c r="D812" s="231"/>
      <c r="E812" s="231"/>
      <c r="F812" s="321"/>
      <c r="G812" s="321"/>
      <c r="H812" s="327"/>
      <c r="I812" s="320"/>
      <c r="J812" s="320"/>
      <c r="K812" s="320"/>
    </row>
    <row r="813" spans="1:11" ht="24" x14ac:dyDescent="0.2">
      <c r="A813" s="319"/>
      <c r="B813" s="319"/>
      <c r="C813" s="320"/>
      <c r="D813" s="320"/>
      <c r="E813" s="320"/>
      <c r="F813" s="321"/>
      <c r="G813" s="321"/>
      <c r="H813" s="320"/>
      <c r="I813" s="320"/>
      <c r="J813" s="320"/>
      <c r="K813" s="320"/>
    </row>
    <row r="814" spans="1:11" ht="24" x14ac:dyDescent="0.2">
      <c r="A814" s="321"/>
      <c r="B814" s="321"/>
      <c r="C814" s="322"/>
      <c r="D814" s="320"/>
      <c r="E814" s="320"/>
      <c r="F814" s="323"/>
      <c r="G814" s="323"/>
      <c r="H814" s="320"/>
      <c r="I814" s="320"/>
      <c r="J814" s="320"/>
      <c r="K814" s="320"/>
    </row>
    <row r="815" spans="1:11" x14ac:dyDescent="0.2">
      <c r="A815" s="317"/>
      <c r="B815" s="317"/>
      <c r="C815" s="317"/>
      <c r="D815" s="317"/>
      <c r="E815" s="324"/>
      <c r="F815" s="317"/>
      <c r="G815" s="317"/>
      <c r="H815" s="317"/>
      <c r="I815" s="317"/>
      <c r="J815" s="230"/>
      <c r="K815" s="317"/>
    </row>
    <row r="816" spans="1:11" ht="24" x14ac:dyDescent="0.2">
      <c r="A816" s="317"/>
      <c r="B816" s="317"/>
      <c r="C816" s="317"/>
      <c r="D816" s="317"/>
      <c r="E816" s="324"/>
      <c r="F816" s="198"/>
      <c r="G816" s="198"/>
      <c r="H816" s="198"/>
      <c r="I816" s="198"/>
      <c r="J816" s="198"/>
      <c r="K816" s="317"/>
    </row>
    <row r="817" spans="1:11" ht="24" x14ac:dyDescent="0.2">
      <c r="A817" s="199"/>
      <c r="B817" s="315"/>
      <c r="C817" s="316"/>
      <c r="D817" s="200"/>
      <c r="E817" s="201"/>
      <c r="F817" s="202"/>
      <c r="G817" s="202"/>
      <c r="H817" s="202"/>
      <c r="I817" s="202"/>
      <c r="J817" s="202"/>
      <c r="K817" s="203"/>
    </row>
    <row r="818" spans="1:11" ht="24" x14ac:dyDescent="0.2">
      <c r="A818" s="199"/>
      <c r="B818" s="204"/>
      <c r="C818" s="204"/>
      <c r="D818" s="205"/>
      <c r="E818" s="206"/>
      <c r="F818" s="202"/>
      <c r="G818" s="202"/>
      <c r="H818" s="202"/>
      <c r="I818" s="202"/>
      <c r="J818" s="202"/>
      <c r="K818" s="203"/>
    </row>
    <row r="819" spans="1:11" ht="24" x14ac:dyDescent="0.2">
      <c r="A819" s="199"/>
      <c r="B819" s="198"/>
      <c r="C819" s="204"/>
      <c r="D819" s="205"/>
      <c r="E819" s="206"/>
      <c r="F819" s="202"/>
      <c r="G819" s="202"/>
      <c r="H819" s="202"/>
      <c r="I819" s="202"/>
      <c r="J819" s="202"/>
      <c r="K819" s="203"/>
    </row>
    <row r="820" spans="1:11" ht="24" x14ac:dyDescent="0.2">
      <c r="A820" s="199"/>
      <c r="B820" s="198"/>
      <c r="C820" s="204"/>
      <c r="D820" s="205"/>
      <c r="E820" s="206"/>
      <c r="F820" s="202"/>
      <c r="G820" s="202"/>
      <c r="H820" s="202"/>
      <c r="I820" s="202"/>
      <c r="J820" s="202"/>
      <c r="K820" s="203"/>
    </row>
    <row r="821" spans="1:11" ht="24" x14ac:dyDescent="0.2">
      <c r="A821" s="199"/>
      <c r="B821" s="198"/>
      <c r="C821" s="204"/>
      <c r="D821" s="205"/>
      <c r="E821" s="206"/>
      <c r="F821" s="202"/>
      <c r="G821" s="202"/>
      <c r="H821" s="202"/>
      <c r="I821" s="202"/>
      <c r="J821" s="202"/>
      <c r="K821" s="232"/>
    </row>
    <row r="822" spans="1:11" ht="24" x14ac:dyDescent="0.2">
      <c r="A822" s="199"/>
      <c r="B822" s="204"/>
      <c r="C822" s="204"/>
      <c r="D822" s="205"/>
      <c r="E822" s="206"/>
      <c r="F822" s="202"/>
      <c r="G822" s="202"/>
      <c r="H822" s="202"/>
      <c r="I822" s="202"/>
      <c r="J822" s="202"/>
      <c r="K822" s="203"/>
    </row>
    <row r="823" spans="1:11" ht="24" x14ac:dyDescent="0.2">
      <c r="A823" s="199"/>
      <c r="B823" s="198"/>
      <c r="C823" s="204"/>
      <c r="D823" s="205"/>
      <c r="E823" s="206"/>
      <c r="F823" s="202"/>
      <c r="G823" s="202"/>
      <c r="H823" s="202"/>
      <c r="I823" s="202"/>
      <c r="J823" s="202"/>
      <c r="K823" s="232"/>
    </row>
    <row r="824" spans="1:11" ht="24" x14ac:dyDescent="0.2">
      <c r="A824" s="199"/>
      <c r="B824" s="198"/>
      <c r="C824" s="204"/>
      <c r="D824" s="205"/>
      <c r="E824" s="206"/>
      <c r="F824" s="202"/>
      <c r="G824" s="202"/>
      <c r="H824" s="202"/>
      <c r="I824" s="202"/>
      <c r="J824" s="202"/>
      <c r="K824" s="203"/>
    </row>
    <row r="825" spans="1:11" ht="24" x14ac:dyDescent="0.2">
      <c r="A825" s="199"/>
      <c r="B825" s="198"/>
      <c r="C825" s="204"/>
      <c r="D825" s="205"/>
      <c r="E825" s="206"/>
      <c r="F825" s="202"/>
      <c r="G825" s="202"/>
      <c r="H825" s="202"/>
      <c r="I825" s="202"/>
      <c r="J825" s="202"/>
      <c r="K825" s="203"/>
    </row>
    <row r="826" spans="1:11" ht="24" x14ac:dyDescent="0.2">
      <c r="A826" s="199"/>
      <c r="B826" s="198"/>
      <c r="C826" s="204"/>
      <c r="D826" s="205"/>
      <c r="E826" s="206"/>
      <c r="F826" s="202"/>
      <c r="G826" s="202"/>
      <c r="H826" s="202"/>
      <c r="I826" s="202"/>
      <c r="J826" s="202"/>
      <c r="K826" s="203"/>
    </row>
    <row r="827" spans="1:11" ht="24" x14ac:dyDescent="0.2">
      <c r="A827" s="199"/>
      <c r="B827" s="198"/>
      <c r="C827" s="204"/>
      <c r="D827" s="205"/>
      <c r="E827" s="206"/>
      <c r="F827" s="202"/>
      <c r="G827" s="202"/>
      <c r="H827" s="202"/>
      <c r="I827" s="202"/>
      <c r="J827" s="202"/>
      <c r="K827" s="203"/>
    </row>
    <row r="828" spans="1:11" ht="24" x14ac:dyDescent="0.2">
      <c r="A828" s="199"/>
      <c r="B828" s="198"/>
      <c r="C828" s="204"/>
      <c r="D828" s="205"/>
      <c r="E828" s="206"/>
      <c r="F828" s="202"/>
      <c r="G828" s="202"/>
      <c r="H828" s="202"/>
      <c r="I828" s="202"/>
      <c r="J828" s="202"/>
      <c r="K828" s="203"/>
    </row>
    <row r="829" spans="1:11" ht="24" x14ac:dyDescent="0.2">
      <c r="A829" s="199"/>
      <c r="B829" s="198"/>
      <c r="C829" s="204"/>
      <c r="D829" s="205"/>
      <c r="E829" s="206"/>
      <c r="F829" s="202"/>
      <c r="G829" s="202"/>
      <c r="H829" s="202"/>
      <c r="I829" s="202"/>
      <c r="J829" s="202"/>
      <c r="K829" s="203"/>
    </row>
    <row r="830" spans="1:11" ht="24" x14ac:dyDescent="0.2">
      <c r="A830" s="199"/>
      <c r="B830" s="198"/>
      <c r="C830" s="204"/>
      <c r="D830" s="205"/>
      <c r="E830" s="206"/>
      <c r="F830" s="202"/>
      <c r="G830" s="202"/>
      <c r="H830" s="202"/>
      <c r="I830" s="202"/>
      <c r="J830" s="202"/>
      <c r="K830" s="203"/>
    </row>
    <row r="831" spans="1:11" ht="24" x14ac:dyDescent="0.2">
      <c r="A831" s="199"/>
      <c r="B831" s="198"/>
      <c r="C831" s="204"/>
      <c r="D831" s="205"/>
      <c r="E831" s="206"/>
      <c r="F831" s="202"/>
      <c r="G831" s="202"/>
      <c r="H831" s="202"/>
      <c r="I831" s="202"/>
      <c r="J831" s="202"/>
      <c r="K831" s="203"/>
    </row>
    <row r="832" spans="1:11" ht="24" x14ac:dyDescent="0.2">
      <c r="A832" s="199"/>
      <c r="B832" s="198"/>
      <c r="C832" s="204"/>
      <c r="D832" s="205"/>
      <c r="E832" s="206"/>
      <c r="F832" s="202"/>
      <c r="G832" s="202"/>
      <c r="H832" s="202"/>
      <c r="I832" s="202"/>
      <c r="J832" s="202"/>
      <c r="K832" s="203"/>
    </row>
    <row r="833" spans="1:11" ht="24" x14ac:dyDescent="0.2">
      <c r="A833" s="199"/>
      <c r="B833" s="198"/>
      <c r="C833" s="204"/>
      <c r="D833" s="205"/>
      <c r="E833" s="206"/>
      <c r="F833" s="202"/>
      <c r="G833" s="202"/>
      <c r="H833" s="202"/>
      <c r="I833" s="202"/>
      <c r="J833" s="202"/>
      <c r="K833" s="203"/>
    </row>
    <row r="834" spans="1:11" ht="24" x14ac:dyDescent="0.2">
      <c r="A834" s="207"/>
      <c r="B834" s="317"/>
      <c r="C834" s="317"/>
      <c r="D834" s="198"/>
      <c r="E834" s="208"/>
      <c r="F834" s="209"/>
      <c r="G834" s="210"/>
      <c r="H834" s="209"/>
      <c r="I834" s="210"/>
      <c r="J834" s="210"/>
      <c r="K834" s="203"/>
    </row>
    <row r="835" spans="1:11" ht="26.25" x14ac:dyDescent="0.2">
      <c r="A835" s="325"/>
      <c r="B835" s="325"/>
      <c r="C835" s="325"/>
      <c r="D835" s="325"/>
      <c r="E835" s="325"/>
      <c r="F835" s="325"/>
      <c r="G835" s="325"/>
      <c r="H835" s="325"/>
      <c r="I835" s="325"/>
      <c r="J835" s="326"/>
      <c r="K835" s="326"/>
    </row>
    <row r="836" spans="1:11" x14ac:dyDescent="0.2">
      <c r="A836" s="317"/>
      <c r="B836" s="317"/>
      <c r="C836" s="317"/>
      <c r="D836" s="317"/>
      <c r="E836" s="317"/>
      <c r="F836" s="317"/>
      <c r="G836" s="317"/>
      <c r="H836" s="317"/>
      <c r="I836" s="317"/>
      <c r="J836" s="317"/>
      <c r="K836" s="317"/>
    </row>
    <row r="837" spans="1:11" ht="24" x14ac:dyDescent="0.2">
      <c r="A837" s="321"/>
      <c r="B837" s="321"/>
      <c r="C837" s="231"/>
      <c r="D837" s="231"/>
      <c r="E837" s="231"/>
      <c r="F837" s="321"/>
      <c r="G837" s="321"/>
      <c r="H837" s="320"/>
      <c r="I837" s="320"/>
      <c r="J837" s="320"/>
      <c r="K837" s="320"/>
    </row>
    <row r="838" spans="1:11" ht="24" x14ac:dyDescent="0.2">
      <c r="A838" s="319"/>
      <c r="B838" s="319"/>
      <c r="C838" s="320"/>
      <c r="D838" s="320"/>
      <c r="E838" s="320"/>
      <c r="F838" s="321"/>
      <c r="G838" s="321"/>
      <c r="H838" s="320"/>
      <c r="I838" s="320"/>
      <c r="J838" s="320"/>
      <c r="K838" s="320"/>
    </row>
    <row r="839" spans="1:11" ht="24" x14ac:dyDescent="0.2">
      <c r="A839" s="321"/>
      <c r="B839" s="321"/>
      <c r="C839" s="322"/>
      <c r="D839" s="320"/>
      <c r="E839" s="320"/>
      <c r="F839" s="323"/>
      <c r="G839" s="323"/>
      <c r="H839" s="320"/>
      <c r="I839" s="320"/>
      <c r="J839" s="320"/>
      <c r="K839" s="320"/>
    </row>
    <row r="840" spans="1:11" x14ac:dyDescent="0.2">
      <c r="A840" s="317"/>
      <c r="B840" s="317"/>
      <c r="C840" s="317"/>
      <c r="D840" s="317"/>
      <c r="E840" s="324"/>
      <c r="F840" s="317"/>
      <c r="G840" s="317"/>
      <c r="H840" s="317"/>
      <c r="I840" s="317"/>
      <c r="J840" s="230"/>
      <c r="K840" s="317"/>
    </row>
    <row r="841" spans="1:11" ht="24" x14ac:dyDescent="0.2">
      <c r="A841" s="317"/>
      <c r="B841" s="317"/>
      <c r="C841" s="317"/>
      <c r="D841" s="317"/>
      <c r="E841" s="324"/>
      <c r="F841" s="198"/>
      <c r="G841" s="198"/>
      <c r="H841" s="198"/>
      <c r="I841" s="198"/>
      <c r="J841" s="198"/>
      <c r="K841" s="317"/>
    </row>
    <row r="842" spans="1:11" ht="24" x14ac:dyDescent="0.2">
      <c r="A842" s="199"/>
      <c r="B842" s="233"/>
      <c r="C842" s="233"/>
      <c r="D842" s="200"/>
      <c r="E842" s="201"/>
      <c r="F842" s="202"/>
      <c r="G842" s="202"/>
      <c r="H842" s="202"/>
      <c r="I842" s="202"/>
      <c r="J842" s="202"/>
      <c r="K842" s="203"/>
    </row>
    <row r="843" spans="1:11" ht="24" x14ac:dyDescent="0.2">
      <c r="A843" s="199"/>
      <c r="B843" s="204"/>
      <c r="C843" s="204"/>
      <c r="D843" s="205"/>
      <c r="E843" s="206"/>
      <c r="F843" s="202"/>
      <c r="G843" s="202"/>
      <c r="H843" s="202"/>
      <c r="I843" s="202"/>
      <c r="J843" s="202"/>
      <c r="K843" s="203"/>
    </row>
    <row r="844" spans="1:11" ht="24" x14ac:dyDescent="0.2">
      <c r="A844" s="199"/>
      <c r="B844" s="198"/>
      <c r="C844" s="204"/>
      <c r="D844" s="205"/>
      <c r="E844" s="206"/>
      <c r="F844" s="202"/>
      <c r="G844" s="202"/>
      <c r="H844" s="202"/>
      <c r="I844" s="202"/>
      <c r="J844" s="202"/>
      <c r="K844" s="232"/>
    </row>
    <row r="845" spans="1:11" ht="24" x14ac:dyDescent="0.2">
      <c r="A845" s="199"/>
      <c r="B845" s="198"/>
      <c r="C845" s="204"/>
      <c r="D845" s="205"/>
      <c r="E845" s="206"/>
      <c r="F845" s="202"/>
      <c r="G845" s="202"/>
      <c r="H845" s="202"/>
      <c r="I845" s="202"/>
      <c r="J845" s="202"/>
      <c r="K845" s="232"/>
    </row>
    <row r="846" spans="1:11" ht="24" x14ac:dyDescent="0.2">
      <c r="A846" s="199"/>
      <c r="B846" s="198"/>
      <c r="C846" s="204"/>
      <c r="D846" s="205"/>
      <c r="E846" s="206"/>
      <c r="F846" s="202"/>
      <c r="G846" s="202"/>
      <c r="H846" s="202"/>
      <c r="I846" s="202"/>
      <c r="J846" s="202"/>
      <c r="K846" s="203"/>
    </row>
    <row r="847" spans="1:11" ht="24" x14ac:dyDescent="0.2">
      <c r="A847" s="199"/>
      <c r="B847" s="198"/>
      <c r="C847" s="204"/>
      <c r="D847" s="205"/>
      <c r="E847" s="206"/>
      <c r="F847" s="202"/>
      <c r="G847" s="202"/>
      <c r="H847" s="202"/>
      <c r="I847" s="202"/>
      <c r="J847" s="202"/>
      <c r="K847" s="203"/>
    </row>
    <row r="848" spans="1:11" ht="24" x14ac:dyDescent="0.2">
      <c r="A848" s="199"/>
      <c r="B848" s="198"/>
      <c r="C848" s="204"/>
      <c r="D848" s="205"/>
      <c r="E848" s="206"/>
      <c r="F848" s="202"/>
      <c r="G848" s="202"/>
      <c r="H848" s="202"/>
      <c r="I848" s="202"/>
      <c r="J848" s="202"/>
      <c r="K848" s="232"/>
    </row>
    <row r="849" spans="1:11" ht="24" x14ac:dyDescent="0.2">
      <c r="A849" s="199"/>
      <c r="B849" s="198"/>
      <c r="C849" s="204"/>
      <c r="D849" s="205"/>
      <c r="E849" s="206"/>
      <c r="F849" s="202"/>
      <c r="G849" s="202"/>
      <c r="H849" s="202"/>
      <c r="I849" s="202"/>
      <c r="J849" s="202"/>
      <c r="K849" s="203"/>
    </row>
    <row r="850" spans="1:11" ht="24" x14ac:dyDescent="0.2">
      <c r="A850" s="199"/>
      <c r="B850" s="198"/>
      <c r="C850" s="204"/>
      <c r="D850" s="205"/>
      <c r="E850" s="206"/>
      <c r="F850" s="202"/>
      <c r="G850" s="202"/>
      <c r="H850" s="202"/>
      <c r="I850" s="202"/>
      <c r="J850" s="202"/>
      <c r="K850" s="232"/>
    </row>
    <row r="851" spans="1:11" ht="24" x14ac:dyDescent="0.2">
      <c r="A851" s="199"/>
      <c r="B851" s="198"/>
      <c r="C851" s="204"/>
      <c r="D851" s="205"/>
      <c r="E851" s="206"/>
      <c r="F851" s="202"/>
      <c r="G851" s="202"/>
      <c r="H851" s="202"/>
      <c r="I851" s="202"/>
      <c r="J851" s="202"/>
      <c r="K851" s="203"/>
    </row>
    <row r="852" spans="1:11" ht="24" x14ac:dyDescent="0.2">
      <c r="A852" s="199"/>
      <c r="B852" s="198"/>
      <c r="C852" s="204"/>
      <c r="D852" s="205"/>
      <c r="E852" s="206"/>
      <c r="F852" s="202"/>
      <c r="G852" s="202"/>
      <c r="H852" s="202"/>
      <c r="I852" s="202"/>
      <c r="J852" s="202"/>
      <c r="K852" s="232"/>
    </row>
    <row r="853" spans="1:11" ht="24" x14ac:dyDescent="0.2">
      <c r="A853" s="199"/>
      <c r="B853" s="198"/>
      <c r="C853" s="204"/>
      <c r="D853" s="205"/>
      <c r="E853" s="206"/>
      <c r="F853" s="202"/>
      <c r="G853" s="202"/>
      <c r="H853" s="202"/>
      <c r="I853" s="202"/>
      <c r="J853" s="202"/>
      <c r="K853" s="203"/>
    </row>
    <row r="854" spans="1:11" ht="24" x14ac:dyDescent="0.2">
      <c r="A854" s="199"/>
      <c r="B854" s="198"/>
      <c r="C854" s="204"/>
      <c r="D854" s="205"/>
      <c r="E854" s="206"/>
      <c r="F854" s="202"/>
      <c r="G854" s="202"/>
      <c r="H854" s="202"/>
      <c r="I854" s="202"/>
      <c r="J854" s="202"/>
      <c r="K854" s="203"/>
    </row>
    <row r="855" spans="1:11" ht="24" x14ac:dyDescent="0.2">
      <c r="A855" s="199"/>
      <c r="B855" s="198"/>
      <c r="C855" s="204"/>
      <c r="D855" s="205"/>
      <c r="E855" s="206"/>
      <c r="F855" s="202"/>
      <c r="G855" s="202"/>
      <c r="H855" s="202"/>
      <c r="I855" s="202"/>
      <c r="J855" s="202"/>
      <c r="K855" s="203"/>
    </row>
    <row r="856" spans="1:11" ht="24" x14ac:dyDescent="0.2">
      <c r="A856" s="199"/>
      <c r="B856" s="198"/>
      <c r="C856" s="204"/>
      <c r="D856" s="205"/>
      <c r="E856" s="206"/>
      <c r="F856" s="202"/>
      <c r="G856" s="202"/>
      <c r="H856" s="202"/>
      <c r="I856" s="202"/>
      <c r="J856" s="202"/>
      <c r="K856" s="203"/>
    </row>
    <row r="857" spans="1:11" ht="24" x14ac:dyDescent="0.2">
      <c r="A857" s="199"/>
      <c r="B857" s="198"/>
      <c r="C857" s="204"/>
      <c r="D857" s="205"/>
      <c r="E857" s="206"/>
      <c r="F857" s="202"/>
      <c r="G857" s="202"/>
      <c r="H857" s="202"/>
      <c r="I857" s="202"/>
      <c r="J857" s="202"/>
      <c r="K857" s="203"/>
    </row>
    <row r="858" spans="1:11" ht="24" x14ac:dyDescent="0.2">
      <c r="A858" s="199"/>
      <c r="B858" s="198"/>
      <c r="C858" s="204"/>
      <c r="D858" s="205"/>
      <c r="E858" s="206"/>
      <c r="F858" s="202"/>
      <c r="G858" s="202"/>
      <c r="H858" s="202"/>
      <c r="I858" s="202"/>
      <c r="J858" s="202"/>
      <c r="K858" s="203"/>
    </row>
    <row r="859" spans="1:11" ht="24" x14ac:dyDescent="0.2">
      <c r="A859" s="207"/>
      <c r="B859" s="317"/>
      <c r="C859" s="317"/>
      <c r="D859" s="198"/>
      <c r="E859" s="208"/>
      <c r="F859" s="209"/>
      <c r="G859" s="210"/>
      <c r="H859" s="209"/>
      <c r="I859" s="210"/>
      <c r="J859" s="210"/>
      <c r="K859" s="203"/>
    </row>
    <row r="860" spans="1:11" ht="26.25" x14ac:dyDescent="0.2">
      <c r="A860" s="325"/>
      <c r="B860" s="325"/>
      <c r="C860" s="325"/>
      <c r="D860" s="325"/>
      <c r="E860" s="325"/>
      <c r="F860" s="325"/>
      <c r="G860" s="325"/>
      <c r="H860" s="325"/>
      <c r="I860" s="325"/>
      <c r="J860" s="326"/>
      <c r="K860" s="326"/>
    </row>
    <row r="861" spans="1:11" x14ac:dyDescent="0.2">
      <c r="A861" s="317"/>
      <c r="B861" s="317"/>
      <c r="C861" s="317"/>
      <c r="D861" s="317"/>
      <c r="E861" s="317"/>
      <c r="F861" s="317"/>
      <c r="G861" s="317"/>
      <c r="H861" s="317"/>
      <c r="I861" s="317"/>
      <c r="J861" s="317"/>
      <c r="K861" s="317"/>
    </row>
    <row r="862" spans="1:11" ht="24" x14ac:dyDescent="0.2">
      <c r="A862" s="321"/>
      <c r="B862" s="321"/>
      <c r="C862" s="231"/>
      <c r="D862" s="231"/>
      <c r="E862" s="231"/>
      <c r="F862" s="321"/>
      <c r="G862" s="321"/>
      <c r="H862" s="327"/>
      <c r="I862" s="320"/>
      <c r="J862" s="320"/>
      <c r="K862" s="320"/>
    </row>
    <row r="863" spans="1:11" ht="24" x14ac:dyDescent="0.2">
      <c r="A863" s="319"/>
      <c r="B863" s="319"/>
      <c r="C863" s="320"/>
      <c r="D863" s="320"/>
      <c r="E863" s="320"/>
      <c r="F863" s="321"/>
      <c r="G863" s="321"/>
      <c r="H863" s="320"/>
      <c r="I863" s="320"/>
      <c r="J863" s="320"/>
      <c r="K863" s="320"/>
    </row>
    <row r="864" spans="1:11" ht="24" x14ac:dyDescent="0.2">
      <c r="A864" s="321"/>
      <c r="B864" s="321"/>
      <c r="C864" s="322"/>
      <c r="D864" s="320"/>
      <c r="E864" s="320"/>
      <c r="F864" s="323"/>
      <c r="G864" s="323"/>
      <c r="H864" s="320"/>
      <c r="I864" s="320"/>
      <c r="J864" s="320"/>
      <c r="K864" s="320"/>
    </row>
    <row r="865" spans="1:11" x14ac:dyDescent="0.2">
      <c r="A865" s="317"/>
      <c r="B865" s="317"/>
      <c r="C865" s="317"/>
      <c r="D865" s="317"/>
      <c r="E865" s="324"/>
      <c r="F865" s="317"/>
      <c r="G865" s="317"/>
      <c r="H865" s="317"/>
      <c r="I865" s="317"/>
      <c r="J865" s="230"/>
      <c r="K865" s="317"/>
    </row>
    <row r="866" spans="1:11" ht="24" x14ac:dyDescent="0.2">
      <c r="A866" s="317"/>
      <c r="B866" s="317"/>
      <c r="C866" s="317"/>
      <c r="D866" s="317"/>
      <c r="E866" s="324"/>
      <c r="F866" s="198"/>
      <c r="G866" s="198"/>
      <c r="H866" s="198"/>
      <c r="I866" s="198"/>
      <c r="J866" s="198"/>
      <c r="K866" s="317"/>
    </row>
    <row r="867" spans="1:11" ht="24" x14ac:dyDescent="0.2">
      <c r="A867" s="199"/>
      <c r="B867" s="315"/>
      <c r="C867" s="316"/>
      <c r="D867" s="200"/>
      <c r="E867" s="201"/>
      <c r="F867" s="202"/>
      <c r="G867" s="202"/>
      <c r="H867" s="202"/>
      <c r="I867" s="202"/>
      <c r="J867" s="202"/>
      <c r="K867" s="203"/>
    </row>
    <row r="868" spans="1:11" ht="24" x14ac:dyDescent="0.2">
      <c r="A868" s="199"/>
      <c r="B868" s="204"/>
      <c r="C868" s="204"/>
      <c r="D868" s="205"/>
      <c r="E868" s="206"/>
      <c r="F868" s="202"/>
      <c r="G868" s="202"/>
      <c r="H868" s="202"/>
      <c r="I868" s="202"/>
      <c r="J868" s="202"/>
      <c r="K868" s="203"/>
    </row>
    <row r="869" spans="1:11" ht="24" x14ac:dyDescent="0.2">
      <c r="A869" s="199"/>
      <c r="B869" s="198"/>
      <c r="C869" s="204"/>
      <c r="D869" s="205"/>
      <c r="E869" s="206"/>
      <c r="F869" s="202"/>
      <c r="G869" s="202"/>
      <c r="H869" s="202"/>
      <c r="I869" s="202"/>
      <c r="J869" s="202"/>
      <c r="K869" s="232"/>
    </row>
    <row r="870" spans="1:11" ht="24" x14ac:dyDescent="0.2">
      <c r="A870" s="199"/>
      <c r="B870" s="198"/>
      <c r="C870" s="204"/>
      <c r="D870" s="205"/>
      <c r="E870" s="206"/>
      <c r="F870" s="202"/>
      <c r="G870" s="202"/>
      <c r="H870" s="202"/>
      <c r="I870" s="202"/>
      <c r="J870" s="202"/>
      <c r="K870" s="203"/>
    </row>
    <row r="871" spans="1:11" ht="24" x14ac:dyDescent="0.2">
      <c r="A871" s="199"/>
      <c r="B871" s="198"/>
      <c r="C871" s="204"/>
      <c r="D871" s="205"/>
      <c r="E871" s="206"/>
      <c r="F871" s="202"/>
      <c r="G871" s="202"/>
      <c r="H871" s="202"/>
      <c r="I871" s="202"/>
      <c r="J871" s="202"/>
      <c r="K871" s="203"/>
    </row>
    <row r="872" spans="1:11" ht="24" x14ac:dyDescent="0.2">
      <c r="A872" s="199"/>
      <c r="B872" s="198"/>
      <c r="C872" s="204"/>
      <c r="D872" s="205"/>
      <c r="E872" s="206"/>
      <c r="F872" s="202"/>
      <c r="G872" s="202"/>
      <c r="H872" s="202"/>
      <c r="I872" s="202"/>
      <c r="J872" s="202"/>
      <c r="K872" s="203"/>
    </row>
    <row r="873" spans="1:11" ht="24" x14ac:dyDescent="0.2">
      <c r="A873" s="199"/>
      <c r="B873" s="198"/>
      <c r="C873" s="204"/>
      <c r="D873" s="205"/>
      <c r="E873" s="206"/>
      <c r="F873" s="202"/>
      <c r="G873" s="202"/>
      <c r="H873" s="202"/>
      <c r="I873" s="202"/>
      <c r="J873" s="202"/>
      <c r="K873" s="203"/>
    </row>
    <row r="874" spans="1:11" ht="24" x14ac:dyDescent="0.2">
      <c r="A874" s="199"/>
      <c r="B874" s="198"/>
      <c r="C874" s="204"/>
      <c r="D874" s="205"/>
      <c r="E874" s="206"/>
      <c r="F874" s="202"/>
      <c r="G874" s="202"/>
      <c r="H874" s="202"/>
      <c r="I874" s="202"/>
      <c r="J874" s="202"/>
      <c r="K874" s="203"/>
    </row>
    <row r="875" spans="1:11" ht="24" x14ac:dyDescent="0.2">
      <c r="A875" s="199"/>
      <c r="B875" s="198"/>
      <c r="C875" s="204"/>
      <c r="D875" s="205"/>
      <c r="E875" s="206"/>
      <c r="F875" s="202"/>
      <c r="G875" s="202"/>
      <c r="H875" s="202"/>
      <c r="I875" s="202"/>
      <c r="J875" s="202"/>
      <c r="K875" s="203"/>
    </row>
    <row r="876" spans="1:11" ht="24" x14ac:dyDescent="0.2">
      <c r="A876" s="199"/>
      <c r="B876" s="198"/>
      <c r="C876" s="204"/>
      <c r="D876" s="205"/>
      <c r="E876" s="206"/>
      <c r="F876" s="202"/>
      <c r="G876" s="202"/>
      <c r="H876" s="202"/>
      <c r="I876" s="202"/>
      <c r="J876" s="202"/>
      <c r="K876" s="203"/>
    </row>
    <row r="877" spans="1:11" ht="24" x14ac:dyDescent="0.2">
      <c r="A877" s="199"/>
      <c r="B877" s="198"/>
      <c r="C877" s="204"/>
      <c r="D877" s="205"/>
      <c r="E877" s="206"/>
      <c r="F877" s="202"/>
      <c r="G877" s="202"/>
      <c r="H877" s="202"/>
      <c r="I877" s="202"/>
      <c r="J877" s="202"/>
      <c r="K877" s="203"/>
    </row>
    <row r="878" spans="1:11" ht="24" x14ac:dyDescent="0.2">
      <c r="A878" s="199"/>
      <c r="B878" s="198"/>
      <c r="C878" s="204"/>
      <c r="D878" s="205"/>
      <c r="E878" s="206"/>
      <c r="F878" s="202"/>
      <c r="G878" s="202"/>
      <c r="H878" s="202"/>
      <c r="I878" s="202"/>
      <c r="J878" s="202"/>
      <c r="K878" s="203"/>
    </row>
    <row r="879" spans="1:11" ht="24" x14ac:dyDescent="0.2">
      <c r="A879" s="199"/>
      <c r="B879" s="204"/>
      <c r="C879" s="204"/>
      <c r="D879" s="205"/>
      <c r="E879" s="206"/>
      <c r="F879" s="202"/>
      <c r="G879" s="202"/>
      <c r="H879" s="202"/>
      <c r="I879" s="202"/>
      <c r="J879" s="202"/>
      <c r="K879" s="203"/>
    </row>
    <row r="880" spans="1:11" ht="24" x14ac:dyDescent="0.2">
      <c r="A880" s="199"/>
      <c r="B880" s="234"/>
      <c r="C880" s="235"/>
      <c r="D880" s="236"/>
      <c r="E880" s="237"/>
      <c r="F880" s="202"/>
      <c r="G880" s="202"/>
      <c r="H880" s="202"/>
      <c r="I880" s="202"/>
      <c r="J880" s="202"/>
      <c r="K880" s="232"/>
    </row>
    <row r="881" spans="1:11" ht="24" x14ac:dyDescent="0.2">
      <c r="A881" s="199"/>
      <c r="B881" s="234"/>
      <c r="C881" s="235"/>
      <c r="D881" s="236"/>
      <c r="E881" s="237"/>
      <c r="F881" s="202"/>
      <c r="G881" s="202"/>
      <c r="H881" s="202"/>
      <c r="I881" s="202"/>
      <c r="J881" s="202"/>
      <c r="K881" s="232"/>
    </row>
    <row r="882" spans="1:11" ht="24" x14ac:dyDescent="0.2">
      <c r="A882" s="199"/>
      <c r="B882" s="234"/>
      <c r="C882" s="235"/>
      <c r="D882" s="236"/>
      <c r="E882" s="237"/>
      <c r="F882" s="202"/>
      <c r="G882" s="202"/>
      <c r="H882" s="202"/>
      <c r="I882" s="202"/>
      <c r="J882" s="202"/>
      <c r="K882" s="203"/>
    </row>
    <row r="883" spans="1:11" ht="24" x14ac:dyDescent="0.2">
      <c r="A883" s="199"/>
      <c r="B883" s="234"/>
      <c r="C883" s="235"/>
      <c r="D883" s="236"/>
      <c r="E883" s="237"/>
      <c r="F883" s="202"/>
      <c r="G883" s="202"/>
      <c r="H883" s="202"/>
      <c r="I883" s="202"/>
      <c r="J883" s="202"/>
      <c r="K883" s="203"/>
    </row>
    <row r="884" spans="1:11" ht="24" x14ac:dyDescent="0.2">
      <c r="A884" s="207"/>
      <c r="B884" s="317"/>
      <c r="C884" s="317"/>
      <c r="D884" s="198"/>
      <c r="E884" s="208"/>
      <c r="F884" s="209"/>
      <c r="G884" s="210"/>
      <c r="H884" s="209"/>
      <c r="I884" s="210"/>
      <c r="J884" s="210"/>
      <c r="K884" s="203"/>
    </row>
    <row r="885" spans="1:11" ht="26.25" x14ac:dyDescent="0.2">
      <c r="A885" s="325"/>
      <c r="B885" s="325"/>
      <c r="C885" s="325"/>
      <c r="D885" s="325"/>
      <c r="E885" s="325"/>
      <c r="F885" s="325"/>
      <c r="G885" s="325"/>
      <c r="H885" s="325"/>
      <c r="I885" s="325"/>
      <c r="J885" s="326"/>
      <c r="K885" s="326"/>
    </row>
    <row r="886" spans="1:11" x14ac:dyDescent="0.2">
      <c r="A886" s="317"/>
      <c r="B886" s="317"/>
      <c r="C886" s="317"/>
      <c r="D886" s="317"/>
      <c r="E886" s="317"/>
      <c r="F886" s="317"/>
      <c r="G886" s="317"/>
      <c r="H886" s="317"/>
      <c r="I886" s="317"/>
      <c r="J886" s="317"/>
      <c r="K886" s="317"/>
    </row>
    <row r="887" spans="1:11" ht="24" x14ac:dyDescent="0.2">
      <c r="A887" s="321"/>
      <c r="B887" s="321"/>
      <c r="C887" s="231"/>
      <c r="D887" s="231"/>
      <c r="E887" s="231"/>
      <c r="F887" s="321"/>
      <c r="G887" s="321"/>
      <c r="H887" s="327"/>
      <c r="I887" s="320"/>
      <c r="J887" s="320"/>
      <c r="K887" s="320"/>
    </row>
    <row r="888" spans="1:11" ht="24" x14ac:dyDescent="0.2">
      <c r="A888" s="319"/>
      <c r="B888" s="319"/>
      <c r="C888" s="320"/>
      <c r="D888" s="320"/>
      <c r="E888" s="320"/>
      <c r="F888" s="321"/>
      <c r="G888" s="321"/>
      <c r="H888" s="320"/>
      <c r="I888" s="320"/>
      <c r="J888" s="320"/>
      <c r="K888" s="320"/>
    </row>
    <row r="889" spans="1:11" ht="24" x14ac:dyDescent="0.2">
      <c r="A889" s="321"/>
      <c r="B889" s="321"/>
      <c r="C889" s="322"/>
      <c r="D889" s="320"/>
      <c r="E889" s="320"/>
      <c r="F889" s="323"/>
      <c r="G889" s="323"/>
      <c r="H889" s="320"/>
      <c r="I889" s="320"/>
      <c r="J889" s="320"/>
      <c r="K889" s="320"/>
    </row>
    <row r="890" spans="1:11" x14ac:dyDescent="0.2">
      <c r="A890" s="317"/>
      <c r="B890" s="317"/>
      <c r="C890" s="317"/>
      <c r="D890" s="317"/>
      <c r="E890" s="324"/>
      <c r="F890" s="317"/>
      <c r="G890" s="317"/>
      <c r="H890" s="317"/>
      <c r="I890" s="317"/>
      <c r="J890" s="230"/>
      <c r="K890" s="317"/>
    </row>
    <row r="891" spans="1:11" ht="24" x14ac:dyDescent="0.2">
      <c r="A891" s="317"/>
      <c r="B891" s="317"/>
      <c r="C891" s="317"/>
      <c r="D891" s="317"/>
      <c r="E891" s="324"/>
      <c r="F891" s="198"/>
      <c r="G891" s="198"/>
      <c r="H891" s="198"/>
      <c r="I891" s="198"/>
      <c r="J891" s="198"/>
      <c r="K891" s="317"/>
    </row>
    <row r="892" spans="1:11" ht="24" x14ac:dyDescent="0.2">
      <c r="A892" s="199"/>
      <c r="B892" s="315"/>
      <c r="C892" s="316"/>
      <c r="D892" s="200"/>
      <c r="E892" s="201"/>
      <c r="F892" s="202"/>
      <c r="G892" s="202"/>
      <c r="H892" s="202"/>
      <c r="I892" s="202"/>
      <c r="J892" s="202"/>
      <c r="K892" s="203"/>
    </row>
    <row r="893" spans="1:11" ht="24" x14ac:dyDescent="0.2">
      <c r="A893" s="199"/>
      <c r="B893" s="234"/>
      <c r="C893" s="235"/>
      <c r="D893" s="236"/>
      <c r="E893" s="237"/>
      <c r="F893" s="202"/>
      <c r="G893" s="202"/>
      <c r="H893" s="202"/>
      <c r="I893" s="202"/>
      <c r="J893" s="202"/>
      <c r="K893" s="203"/>
    </row>
    <row r="894" spans="1:11" ht="24" x14ac:dyDescent="0.2">
      <c r="A894" s="199"/>
      <c r="B894" s="234"/>
      <c r="C894" s="235"/>
      <c r="D894" s="236"/>
      <c r="E894" s="237"/>
      <c r="F894" s="202"/>
      <c r="G894" s="202"/>
      <c r="H894" s="202"/>
      <c r="I894" s="202"/>
      <c r="J894" s="202"/>
      <c r="K894" s="203"/>
    </row>
    <row r="895" spans="1:11" ht="24" x14ac:dyDescent="0.2">
      <c r="A895" s="199"/>
      <c r="B895" s="234"/>
      <c r="C895" s="235"/>
      <c r="D895" s="236"/>
      <c r="E895" s="237"/>
      <c r="F895" s="202"/>
      <c r="G895" s="202"/>
      <c r="H895" s="202"/>
      <c r="I895" s="202"/>
      <c r="J895" s="202"/>
      <c r="K895" s="203"/>
    </row>
    <row r="896" spans="1:11" ht="24" x14ac:dyDescent="0.2">
      <c r="A896" s="199"/>
      <c r="B896" s="234"/>
      <c r="C896" s="235"/>
      <c r="D896" s="236"/>
      <c r="E896" s="237"/>
      <c r="F896" s="202"/>
      <c r="G896" s="202"/>
      <c r="H896" s="202"/>
      <c r="I896" s="202"/>
      <c r="J896" s="202"/>
      <c r="K896" s="232"/>
    </row>
    <row r="897" spans="1:11" ht="24" x14ac:dyDescent="0.2">
      <c r="A897" s="199"/>
      <c r="B897" s="234"/>
      <c r="C897" s="235"/>
      <c r="D897" s="236"/>
      <c r="E897" s="237"/>
      <c r="F897" s="202"/>
      <c r="G897" s="202"/>
      <c r="H897" s="202"/>
      <c r="I897" s="202"/>
      <c r="J897" s="202"/>
      <c r="K897" s="203"/>
    </row>
    <row r="898" spans="1:11" ht="24" x14ac:dyDescent="0.2">
      <c r="A898" s="199"/>
      <c r="B898" s="234"/>
      <c r="C898" s="235"/>
      <c r="D898" s="236"/>
      <c r="E898" s="237"/>
      <c r="F898" s="202"/>
      <c r="G898" s="202"/>
      <c r="H898" s="202"/>
      <c r="I898" s="202"/>
      <c r="J898" s="202"/>
      <c r="K898" s="232"/>
    </row>
    <row r="899" spans="1:11" ht="24" x14ac:dyDescent="0.2">
      <c r="A899" s="199"/>
      <c r="B899" s="234"/>
      <c r="C899" s="235"/>
      <c r="D899" s="236"/>
      <c r="E899" s="237"/>
      <c r="F899" s="202"/>
      <c r="G899" s="202"/>
      <c r="H899" s="202"/>
      <c r="I899" s="202"/>
      <c r="J899" s="202"/>
      <c r="K899" s="203"/>
    </row>
    <row r="900" spans="1:11" ht="24" x14ac:dyDescent="0.2">
      <c r="A900" s="199"/>
      <c r="B900" s="234"/>
      <c r="C900" s="235"/>
      <c r="D900" s="238"/>
      <c r="E900" s="237"/>
      <c r="F900" s="202"/>
      <c r="G900" s="202"/>
      <c r="H900" s="202"/>
      <c r="I900" s="202"/>
      <c r="J900" s="202"/>
      <c r="K900" s="203"/>
    </row>
    <row r="901" spans="1:11" ht="24" x14ac:dyDescent="0.2">
      <c r="A901" s="199"/>
      <c r="B901" s="234"/>
      <c r="C901" s="239"/>
      <c r="D901" s="240"/>
      <c r="E901" s="241"/>
      <c r="F901" s="202"/>
      <c r="G901" s="202"/>
      <c r="H901" s="202"/>
      <c r="I901" s="202"/>
      <c r="J901" s="202"/>
      <c r="K901" s="203"/>
    </row>
    <row r="902" spans="1:11" ht="24" x14ac:dyDescent="0.2">
      <c r="A902" s="199"/>
      <c r="B902" s="198"/>
      <c r="C902" s="204"/>
      <c r="D902" s="205"/>
      <c r="E902" s="206"/>
      <c r="F902" s="202"/>
      <c r="G902" s="202"/>
      <c r="H902" s="202"/>
      <c r="I902" s="202"/>
      <c r="J902" s="202"/>
      <c r="K902" s="203"/>
    </row>
    <row r="903" spans="1:11" ht="24" x14ac:dyDescent="0.2">
      <c r="A903" s="199"/>
      <c r="B903" s="198"/>
      <c r="C903" s="204"/>
      <c r="D903" s="205"/>
      <c r="E903" s="206"/>
      <c r="F903" s="202"/>
      <c r="G903" s="202"/>
      <c r="H903" s="202"/>
      <c r="I903" s="202"/>
      <c r="J903" s="202"/>
      <c r="K903" s="203"/>
    </row>
    <row r="904" spans="1:11" ht="24" x14ac:dyDescent="0.2">
      <c r="A904" s="199"/>
      <c r="B904" s="198"/>
      <c r="C904" s="204"/>
      <c r="D904" s="205"/>
      <c r="E904" s="206"/>
      <c r="F904" s="202"/>
      <c r="G904" s="202"/>
      <c r="H904" s="202"/>
      <c r="I904" s="202"/>
      <c r="J904" s="202"/>
      <c r="K904" s="203"/>
    </row>
    <row r="905" spans="1:11" ht="24" x14ac:dyDescent="0.2">
      <c r="A905" s="199"/>
      <c r="B905" s="198"/>
      <c r="C905" s="204"/>
      <c r="D905" s="205"/>
      <c r="E905" s="206"/>
      <c r="F905" s="202"/>
      <c r="G905" s="202"/>
      <c r="H905" s="202"/>
      <c r="I905" s="202"/>
      <c r="J905" s="202"/>
      <c r="K905" s="203"/>
    </row>
    <row r="906" spans="1:11" ht="24" x14ac:dyDescent="0.2">
      <c r="A906" s="199"/>
      <c r="B906" s="318"/>
      <c r="C906" s="318"/>
      <c r="D906" s="236"/>
      <c r="E906" s="237"/>
      <c r="F906" s="202"/>
      <c r="G906" s="202"/>
      <c r="H906" s="202"/>
      <c r="I906" s="202"/>
      <c r="J906" s="202"/>
      <c r="K906" s="203"/>
    </row>
    <row r="907" spans="1:11" ht="24" x14ac:dyDescent="0.2">
      <c r="A907" s="199"/>
      <c r="B907" s="204"/>
      <c r="C907" s="235"/>
      <c r="D907" s="236"/>
      <c r="E907" s="237"/>
      <c r="F907" s="202"/>
      <c r="G907" s="202"/>
      <c r="H907" s="202"/>
      <c r="I907" s="202"/>
      <c r="J907" s="202"/>
      <c r="K907" s="203"/>
    </row>
    <row r="908" spans="1:11" ht="24" x14ac:dyDescent="0.2">
      <c r="A908" s="199"/>
      <c r="B908" s="234"/>
      <c r="C908" s="235"/>
      <c r="D908" s="238"/>
      <c r="E908" s="237"/>
      <c r="F908" s="202"/>
      <c r="G908" s="202"/>
      <c r="H908" s="202"/>
      <c r="I908" s="202"/>
      <c r="J908" s="202"/>
      <c r="K908" s="203"/>
    </row>
    <row r="909" spans="1:11" ht="24" x14ac:dyDescent="0.2">
      <c r="A909" s="207"/>
      <c r="B909" s="317"/>
      <c r="C909" s="317"/>
      <c r="D909" s="198"/>
      <c r="E909" s="208"/>
      <c r="F909" s="209"/>
      <c r="G909" s="210"/>
      <c r="H909" s="209"/>
      <c r="I909" s="210"/>
      <c r="J909" s="210"/>
      <c r="K909" s="203"/>
    </row>
    <row r="910" spans="1:11" ht="26.25" x14ac:dyDescent="0.2">
      <c r="A910" s="325"/>
      <c r="B910" s="325"/>
      <c r="C910" s="325"/>
      <c r="D910" s="325"/>
      <c r="E910" s="325"/>
      <c r="F910" s="325"/>
      <c r="G910" s="325"/>
      <c r="H910" s="325"/>
      <c r="I910" s="325"/>
      <c r="J910" s="326"/>
      <c r="K910" s="326"/>
    </row>
    <row r="911" spans="1:11" x14ac:dyDescent="0.2">
      <c r="A911" s="317"/>
      <c r="B911" s="317"/>
      <c r="C911" s="317"/>
      <c r="D911" s="317"/>
      <c r="E911" s="317"/>
      <c r="F911" s="317"/>
      <c r="G911" s="317"/>
      <c r="H911" s="317"/>
      <c r="I911" s="317"/>
      <c r="J911" s="317"/>
      <c r="K911" s="317"/>
    </row>
    <row r="912" spans="1:11" ht="24" x14ac:dyDescent="0.2">
      <c r="A912" s="321"/>
      <c r="B912" s="321"/>
      <c r="C912" s="231"/>
      <c r="D912" s="231"/>
      <c r="E912" s="231"/>
      <c r="F912" s="321"/>
      <c r="G912" s="321"/>
      <c r="H912" s="327"/>
      <c r="I912" s="320"/>
      <c r="J912" s="320"/>
      <c r="K912" s="320"/>
    </row>
    <row r="913" spans="1:11" ht="24" x14ac:dyDescent="0.2">
      <c r="A913" s="319"/>
      <c r="B913" s="319"/>
      <c r="C913" s="320"/>
      <c r="D913" s="320"/>
      <c r="E913" s="320"/>
      <c r="F913" s="321"/>
      <c r="G913" s="321"/>
      <c r="H913" s="320"/>
      <c r="I913" s="320"/>
      <c r="J913" s="320"/>
      <c r="K913" s="320"/>
    </row>
    <row r="914" spans="1:11" ht="24" x14ac:dyDescent="0.2">
      <c r="A914" s="321"/>
      <c r="B914" s="321"/>
      <c r="C914" s="322"/>
      <c r="D914" s="320"/>
      <c r="E914" s="320"/>
      <c r="F914" s="323"/>
      <c r="G914" s="323"/>
      <c r="H914" s="320"/>
      <c r="I914" s="320"/>
      <c r="J914" s="320"/>
      <c r="K914" s="320"/>
    </row>
    <row r="915" spans="1:11" x14ac:dyDescent="0.2">
      <c r="A915" s="317"/>
      <c r="B915" s="317"/>
      <c r="C915" s="317"/>
      <c r="D915" s="317"/>
      <c r="E915" s="324"/>
      <c r="F915" s="317"/>
      <c r="G915" s="317"/>
      <c r="H915" s="317"/>
      <c r="I915" s="317"/>
      <c r="J915" s="230"/>
      <c r="K915" s="317"/>
    </row>
    <row r="916" spans="1:11" ht="24" x14ac:dyDescent="0.2">
      <c r="A916" s="317"/>
      <c r="B916" s="317"/>
      <c r="C916" s="317"/>
      <c r="D916" s="317"/>
      <c r="E916" s="324"/>
      <c r="F916" s="198"/>
      <c r="G916" s="198"/>
      <c r="H916" s="198"/>
      <c r="I916" s="198"/>
      <c r="J916" s="198"/>
      <c r="K916" s="317"/>
    </row>
    <row r="917" spans="1:11" ht="24" x14ac:dyDescent="0.2">
      <c r="A917" s="199"/>
      <c r="B917" s="315"/>
      <c r="C917" s="316"/>
      <c r="D917" s="200"/>
      <c r="E917" s="201"/>
      <c r="F917" s="202"/>
      <c r="G917" s="202"/>
      <c r="H917" s="202"/>
      <c r="I917" s="202"/>
      <c r="J917" s="202"/>
      <c r="K917" s="203"/>
    </row>
    <row r="918" spans="1:11" ht="24" x14ac:dyDescent="0.2">
      <c r="A918" s="199"/>
      <c r="B918" s="204"/>
      <c r="C918" s="235"/>
      <c r="D918" s="238"/>
      <c r="E918" s="237"/>
      <c r="F918" s="202"/>
      <c r="G918" s="202"/>
      <c r="H918" s="202"/>
      <c r="I918" s="202"/>
      <c r="J918" s="202"/>
      <c r="K918" s="203"/>
    </row>
    <row r="919" spans="1:11" ht="24" x14ac:dyDescent="0.2">
      <c r="A919" s="199"/>
      <c r="B919" s="234"/>
      <c r="C919" s="235"/>
      <c r="D919" s="236"/>
      <c r="E919" s="237"/>
      <c r="F919" s="202"/>
      <c r="G919" s="202"/>
      <c r="H919" s="202"/>
      <c r="I919" s="202"/>
      <c r="J919" s="202"/>
      <c r="K919" s="203"/>
    </row>
    <row r="920" spans="1:11" ht="24" x14ac:dyDescent="0.2">
      <c r="A920" s="199"/>
      <c r="B920" s="234"/>
      <c r="C920" s="235"/>
      <c r="D920" s="236"/>
      <c r="E920" s="237"/>
      <c r="F920" s="202"/>
      <c r="G920" s="202"/>
      <c r="H920" s="202"/>
      <c r="I920" s="202"/>
      <c r="J920" s="202"/>
      <c r="K920" s="203"/>
    </row>
    <row r="921" spans="1:11" ht="24" x14ac:dyDescent="0.2">
      <c r="A921" s="199"/>
      <c r="B921" s="234"/>
      <c r="C921" s="235"/>
      <c r="D921" s="236"/>
      <c r="E921" s="237"/>
      <c r="F921" s="202"/>
      <c r="G921" s="202"/>
      <c r="H921" s="202"/>
      <c r="I921" s="202"/>
      <c r="J921" s="202"/>
      <c r="K921" s="232"/>
    </row>
    <row r="922" spans="1:11" ht="24" x14ac:dyDescent="0.2">
      <c r="A922" s="199"/>
      <c r="B922" s="198"/>
      <c r="C922" s="204"/>
      <c r="D922" s="205"/>
      <c r="E922" s="206"/>
      <c r="F922" s="202"/>
      <c r="G922" s="202"/>
      <c r="H922" s="202"/>
      <c r="I922" s="202"/>
      <c r="J922" s="202"/>
      <c r="K922" s="203"/>
    </row>
    <row r="923" spans="1:11" x14ac:dyDescent="0.2">
      <c r="A923" s="199"/>
      <c r="B923" s="235"/>
      <c r="C923" s="235"/>
      <c r="D923" s="236"/>
      <c r="E923" s="237"/>
      <c r="F923" s="202"/>
      <c r="G923" s="202"/>
      <c r="H923" s="202"/>
      <c r="I923" s="202"/>
      <c r="J923" s="202"/>
      <c r="K923" s="232"/>
    </row>
    <row r="924" spans="1:11" ht="24" x14ac:dyDescent="0.2">
      <c r="A924" s="199"/>
      <c r="B924" s="234"/>
      <c r="C924" s="239"/>
      <c r="D924" s="236"/>
      <c r="E924" s="237"/>
      <c r="F924" s="202"/>
      <c r="G924" s="202"/>
      <c r="H924" s="202"/>
      <c r="I924" s="202"/>
      <c r="J924" s="202"/>
      <c r="K924" s="203"/>
    </row>
    <row r="925" spans="1:11" ht="24" x14ac:dyDescent="0.2">
      <c r="A925" s="199"/>
      <c r="B925" s="234"/>
      <c r="C925" s="235"/>
      <c r="D925" s="236"/>
      <c r="E925" s="237"/>
      <c r="F925" s="202"/>
      <c r="G925" s="202"/>
      <c r="H925" s="202"/>
      <c r="I925" s="202"/>
      <c r="J925" s="202"/>
      <c r="K925" s="203"/>
    </row>
    <row r="926" spans="1:11" ht="24" x14ac:dyDescent="0.2">
      <c r="A926" s="199"/>
      <c r="B926" s="234"/>
      <c r="C926" s="235"/>
      <c r="D926" s="236"/>
      <c r="E926" s="237"/>
      <c r="F926" s="202"/>
      <c r="G926" s="202"/>
      <c r="H926" s="202"/>
      <c r="I926" s="202"/>
      <c r="J926" s="202"/>
      <c r="K926" s="203"/>
    </row>
    <row r="927" spans="1:11" ht="24" x14ac:dyDescent="0.2">
      <c r="A927" s="199"/>
      <c r="B927" s="234"/>
      <c r="C927" s="235"/>
      <c r="D927" s="236"/>
      <c r="E927" s="237"/>
      <c r="F927" s="202"/>
      <c r="G927" s="202"/>
      <c r="H927" s="202"/>
      <c r="I927" s="202"/>
      <c r="J927" s="202"/>
      <c r="K927" s="203"/>
    </row>
    <row r="928" spans="1:11" ht="24" x14ac:dyDescent="0.2">
      <c r="A928" s="199"/>
      <c r="B928" s="234"/>
      <c r="C928" s="235"/>
      <c r="D928" s="236"/>
      <c r="E928" s="237"/>
      <c r="F928" s="202"/>
      <c r="G928" s="202"/>
      <c r="H928" s="202"/>
      <c r="I928" s="202"/>
      <c r="J928" s="202"/>
      <c r="K928" s="203"/>
    </row>
    <row r="929" spans="1:11" ht="24" x14ac:dyDescent="0.2">
      <c r="A929" s="199"/>
      <c r="B929" s="234"/>
      <c r="C929" s="235"/>
      <c r="D929" s="236"/>
      <c r="E929" s="237"/>
      <c r="F929" s="202"/>
      <c r="G929" s="202"/>
      <c r="H929" s="202"/>
      <c r="I929" s="202"/>
      <c r="J929" s="202"/>
      <c r="K929" s="203"/>
    </row>
    <row r="930" spans="1:11" ht="24" x14ac:dyDescent="0.2">
      <c r="A930" s="199"/>
      <c r="B930" s="198"/>
      <c r="C930" s="204"/>
      <c r="D930" s="205"/>
      <c r="E930" s="206"/>
      <c r="F930" s="202"/>
      <c r="G930" s="202"/>
      <c r="H930" s="202"/>
      <c r="I930" s="202"/>
      <c r="J930" s="202"/>
      <c r="K930" s="203"/>
    </row>
    <row r="931" spans="1:11" ht="24" x14ac:dyDescent="0.2">
      <c r="A931" s="199"/>
      <c r="B931" s="198"/>
      <c r="C931" s="242"/>
      <c r="D931" s="205"/>
      <c r="E931" s="206"/>
      <c r="F931" s="202"/>
      <c r="G931" s="202"/>
      <c r="H931" s="202"/>
      <c r="I931" s="202"/>
      <c r="J931" s="202"/>
      <c r="K931" s="203"/>
    </row>
    <row r="932" spans="1:11" ht="24" x14ac:dyDescent="0.2">
      <c r="A932" s="199"/>
      <c r="B932" s="198"/>
      <c r="C932" s="242"/>
      <c r="D932" s="205"/>
      <c r="E932" s="206"/>
      <c r="F932" s="202"/>
      <c r="G932" s="202"/>
      <c r="H932" s="202"/>
      <c r="I932" s="202"/>
      <c r="J932" s="202"/>
      <c r="K932" s="203"/>
    </row>
    <row r="933" spans="1:11" ht="24" x14ac:dyDescent="0.2">
      <c r="A933" s="199"/>
      <c r="B933" s="198"/>
      <c r="C933" s="204"/>
      <c r="D933" s="205"/>
      <c r="E933" s="206"/>
      <c r="F933" s="202"/>
      <c r="G933" s="202"/>
      <c r="H933" s="202"/>
      <c r="I933" s="202"/>
      <c r="J933" s="202"/>
      <c r="K933" s="203"/>
    </row>
    <row r="934" spans="1:11" ht="24" x14ac:dyDescent="0.2">
      <c r="A934" s="207"/>
      <c r="B934" s="317"/>
      <c r="C934" s="317"/>
      <c r="D934" s="198"/>
      <c r="E934" s="208"/>
      <c r="F934" s="209"/>
      <c r="G934" s="210"/>
      <c r="H934" s="209"/>
      <c r="I934" s="210"/>
      <c r="J934" s="210"/>
      <c r="K934" s="203"/>
    </row>
  </sheetData>
  <mergeCells count="835">
    <mergeCell ref="B242:C242"/>
    <mergeCell ref="B292:C292"/>
    <mergeCell ref="B342:C342"/>
    <mergeCell ref="B334:C334"/>
    <mergeCell ref="A314:B314"/>
    <mergeCell ref="C314:E314"/>
    <mergeCell ref="F314:G314"/>
    <mergeCell ref="H314:K314"/>
    <mergeCell ref="A315:A316"/>
    <mergeCell ref="B315:C316"/>
    <mergeCell ref="D315:D316"/>
    <mergeCell ref="E315:E316"/>
    <mergeCell ref="F315:G315"/>
    <mergeCell ref="H315:I315"/>
    <mergeCell ref="K315:K316"/>
    <mergeCell ref="B309:C309"/>
    <mergeCell ref="A310:I310"/>
    <mergeCell ref="J310:K310"/>
    <mergeCell ref="A311:K311"/>
    <mergeCell ref="A312:B312"/>
    <mergeCell ref="F312:G312"/>
    <mergeCell ref="H312:K312"/>
    <mergeCell ref="A313:B313"/>
    <mergeCell ref="C313:E313"/>
    <mergeCell ref="F313:G313"/>
    <mergeCell ref="H313:K313"/>
    <mergeCell ref="A289:B289"/>
    <mergeCell ref="C289:E289"/>
    <mergeCell ref="F289:G289"/>
    <mergeCell ref="H289:K289"/>
    <mergeCell ref="A290:A291"/>
    <mergeCell ref="B290:C291"/>
    <mergeCell ref="D290:D291"/>
    <mergeCell ref="E290:E291"/>
    <mergeCell ref="F290:G290"/>
    <mergeCell ref="H290:I290"/>
    <mergeCell ref="K290:K291"/>
    <mergeCell ref="B267:C267"/>
    <mergeCell ref="B284:C284"/>
    <mergeCell ref="A285:I285"/>
    <mergeCell ref="J285:K285"/>
    <mergeCell ref="A286:K286"/>
    <mergeCell ref="A287:B287"/>
    <mergeCell ref="F287:G287"/>
    <mergeCell ref="H287:K287"/>
    <mergeCell ref="A288:B288"/>
    <mergeCell ref="C288:E288"/>
    <mergeCell ref="F288:G288"/>
    <mergeCell ref="H288:K288"/>
    <mergeCell ref="A264:B264"/>
    <mergeCell ref="C264:E264"/>
    <mergeCell ref="F264:G264"/>
    <mergeCell ref="H264:K264"/>
    <mergeCell ref="A265:A266"/>
    <mergeCell ref="B265:C266"/>
    <mergeCell ref="D265:D266"/>
    <mergeCell ref="E265:E266"/>
    <mergeCell ref="F265:G265"/>
    <mergeCell ref="H265:I265"/>
    <mergeCell ref="K265:K266"/>
    <mergeCell ref="B259:C259"/>
    <mergeCell ref="A260:I260"/>
    <mergeCell ref="J260:K260"/>
    <mergeCell ref="A261:K261"/>
    <mergeCell ref="A262:B262"/>
    <mergeCell ref="F262:G262"/>
    <mergeCell ref="H262:K262"/>
    <mergeCell ref="A263:B263"/>
    <mergeCell ref="C263:E263"/>
    <mergeCell ref="F263:G263"/>
    <mergeCell ref="H263:K263"/>
    <mergeCell ref="A239:B239"/>
    <mergeCell ref="C239:E239"/>
    <mergeCell ref="F239:G239"/>
    <mergeCell ref="H239:K239"/>
    <mergeCell ref="A240:A241"/>
    <mergeCell ref="B240:C241"/>
    <mergeCell ref="D240:D241"/>
    <mergeCell ref="E240:E241"/>
    <mergeCell ref="F240:G240"/>
    <mergeCell ref="H240:I240"/>
    <mergeCell ref="K240:K241"/>
    <mergeCell ref="B217:C217"/>
    <mergeCell ref="B234:C234"/>
    <mergeCell ref="A235:I235"/>
    <mergeCell ref="J235:K235"/>
    <mergeCell ref="A236:K236"/>
    <mergeCell ref="A237:B237"/>
    <mergeCell ref="F237:G237"/>
    <mergeCell ref="H237:K237"/>
    <mergeCell ref="A238:B238"/>
    <mergeCell ref="C238:E238"/>
    <mergeCell ref="F238:G238"/>
    <mergeCell ref="H238:K238"/>
    <mergeCell ref="A214:B214"/>
    <mergeCell ref="C214:E214"/>
    <mergeCell ref="F214:G214"/>
    <mergeCell ref="H214:K214"/>
    <mergeCell ref="A215:A216"/>
    <mergeCell ref="B215:C216"/>
    <mergeCell ref="D215:D216"/>
    <mergeCell ref="E215:E216"/>
    <mergeCell ref="F215:G215"/>
    <mergeCell ref="H215:I215"/>
    <mergeCell ref="K215:K216"/>
    <mergeCell ref="B209:C209"/>
    <mergeCell ref="A210:I210"/>
    <mergeCell ref="J210:K210"/>
    <mergeCell ref="A211:K211"/>
    <mergeCell ref="A212:B212"/>
    <mergeCell ref="F212:G212"/>
    <mergeCell ref="H212:K212"/>
    <mergeCell ref="A213:B213"/>
    <mergeCell ref="C213:E213"/>
    <mergeCell ref="F213:G213"/>
    <mergeCell ref="H213:K213"/>
    <mergeCell ref="A189:B189"/>
    <mergeCell ref="C189:E189"/>
    <mergeCell ref="F189:G189"/>
    <mergeCell ref="H189:K189"/>
    <mergeCell ref="A190:A191"/>
    <mergeCell ref="B190:C191"/>
    <mergeCell ref="D190:D191"/>
    <mergeCell ref="E190:E191"/>
    <mergeCell ref="F190:G190"/>
    <mergeCell ref="H190:I190"/>
    <mergeCell ref="K190:K191"/>
    <mergeCell ref="A185:I185"/>
    <mergeCell ref="J185:K185"/>
    <mergeCell ref="A186:K186"/>
    <mergeCell ref="A187:B187"/>
    <mergeCell ref="F187:G187"/>
    <mergeCell ref="H187:K187"/>
    <mergeCell ref="A188:B188"/>
    <mergeCell ref="C188:E188"/>
    <mergeCell ref="F188:G188"/>
    <mergeCell ref="H188:K188"/>
    <mergeCell ref="A165:A166"/>
    <mergeCell ref="B165:C166"/>
    <mergeCell ref="D165:D166"/>
    <mergeCell ref="E165:E166"/>
    <mergeCell ref="F165:G165"/>
    <mergeCell ref="H165:I165"/>
    <mergeCell ref="K165:K166"/>
    <mergeCell ref="B167:C167"/>
    <mergeCell ref="B184:C184"/>
    <mergeCell ref="A161:K161"/>
    <mergeCell ref="A162:B162"/>
    <mergeCell ref="F162:G162"/>
    <mergeCell ref="H162:K162"/>
    <mergeCell ref="A163:B163"/>
    <mergeCell ref="C163:E163"/>
    <mergeCell ref="F163:G163"/>
    <mergeCell ref="H163:K163"/>
    <mergeCell ref="A164:B164"/>
    <mergeCell ref="C164:E164"/>
    <mergeCell ref="F164:G164"/>
    <mergeCell ref="H164:K164"/>
    <mergeCell ref="A140:A141"/>
    <mergeCell ref="B140:C141"/>
    <mergeCell ref="D140:D141"/>
    <mergeCell ref="E140:E141"/>
    <mergeCell ref="F140:G140"/>
    <mergeCell ref="H140:I140"/>
    <mergeCell ref="K140:K141"/>
    <mergeCell ref="B159:C159"/>
    <mergeCell ref="A160:I160"/>
    <mergeCell ref="J160:K160"/>
    <mergeCell ref="B142:C142"/>
    <mergeCell ref="A136:K136"/>
    <mergeCell ref="A137:B137"/>
    <mergeCell ref="F137:G137"/>
    <mergeCell ref="H137:K137"/>
    <mergeCell ref="A138:B138"/>
    <mergeCell ref="C138:E138"/>
    <mergeCell ref="F138:G138"/>
    <mergeCell ref="H138:K138"/>
    <mergeCell ref="A139:B139"/>
    <mergeCell ref="C139:E139"/>
    <mergeCell ref="F139:G139"/>
    <mergeCell ref="H139:K139"/>
    <mergeCell ref="A114:A115"/>
    <mergeCell ref="B114:C115"/>
    <mergeCell ref="D114:D115"/>
    <mergeCell ref="E114:E115"/>
    <mergeCell ref="F114:G114"/>
    <mergeCell ref="H114:I114"/>
    <mergeCell ref="K114:K115"/>
    <mergeCell ref="B134:C134"/>
    <mergeCell ref="A135:I135"/>
    <mergeCell ref="J135:K135"/>
    <mergeCell ref="A110:K110"/>
    <mergeCell ref="A111:B111"/>
    <mergeCell ref="F111:G111"/>
    <mergeCell ref="H111:K111"/>
    <mergeCell ref="A112:B112"/>
    <mergeCell ref="C112:E112"/>
    <mergeCell ref="F112:G112"/>
    <mergeCell ref="H112:K112"/>
    <mergeCell ref="A113:B113"/>
    <mergeCell ref="C113:E113"/>
    <mergeCell ref="F113:G113"/>
    <mergeCell ref="H113:K113"/>
    <mergeCell ref="H87:I87"/>
    <mergeCell ref="K87:K88"/>
    <mergeCell ref="B108:C108"/>
    <mergeCell ref="A87:A88"/>
    <mergeCell ref="B87:C88"/>
    <mergeCell ref="D87:D88"/>
    <mergeCell ref="E87:E88"/>
    <mergeCell ref="F87:G87"/>
    <mergeCell ref="A109:I109"/>
    <mergeCell ref="J109:K109"/>
    <mergeCell ref="A86:B86"/>
    <mergeCell ref="C86:E86"/>
    <mergeCell ref="F86:G86"/>
    <mergeCell ref="H86:K86"/>
    <mergeCell ref="A82:I82"/>
    <mergeCell ref="J82:K82"/>
    <mergeCell ref="A83:K83"/>
    <mergeCell ref="A84:B84"/>
    <mergeCell ref="F84:G84"/>
    <mergeCell ref="H84:K84"/>
    <mergeCell ref="H60:I60"/>
    <mergeCell ref="K60:K61"/>
    <mergeCell ref="B81:C81"/>
    <mergeCell ref="A60:A61"/>
    <mergeCell ref="B60:C61"/>
    <mergeCell ref="D60:D61"/>
    <mergeCell ref="E60:E61"/>
    <mergeCell ref="F60:G60"/>
    <mergeCell ref="A85:B85"/>
    <mergeCell ref="C85:E85"/>
    <mergeCell ref="F85:G85"/>
    <mergeCell ref="H85:K85"/>
    <mergeCell ref="A59:B59"/>
    <mergeCell ref="C59:E59"/>
    <mergeCell ref="F59:G59"/>
    <mergeCell ref="H59:K59"/>
    <mergeCell ref="A55:I55"/>
    <mergeCell ref="J55:K55"/>
    <mergeCell ref="A56:K56"/>
    <mergeCell ref="A57:B57"/>
    <mergeCell ref="F57:G57"/>
    <mergeCell ref="H57:K57"/>
    <mergeCell ref="H33:I33"/>
    <mergeCell ref="K33:K34"/>
    <mergeCell ref="B54:C54"/>
    <mergeCell ref="A33:A34"/>
    <mergeCell ref="B33:C34"/>
    <mergeCell ref="D33:D34"/>
    <mergeCell ref="E33:E34"/>
    <mergeCell ref="F33:G33"/>
    <mergeCell ref="A58:B58"/>
    <mergeCell ref="C58:E58"/>
    <mergeCell ref="F58:G58"/>
    <mergeCell ref="H58:K58"/>
    <mergeCell ref="A31:B31"/>
    <mergeCell ref="C31:E31"/>
    <mergeCell ref="F31:G31"/>
    <mergeCell ref="H31:K31"/>
    <mergeCell ref="A32:B32"/>
    <mergeCell ref="C32:E32"/>
    <mergeCell ref="F32:G32"/>
    <mergeCell ref="H32:K32"/>
    <mergeCell ref="A28:I28"/>
    <mergeCell ref="J28:K28"/>
    <mergeCell ref="A29:K29"/>
    <mergeCell ref="A30:B30"/>
    <mergeCell ref="F30:G30"/>
    <mergeCell ref="H30:K30"/>
    <mergeCell ref="H3:K3"/>
    <mergeCell ref="A4:B4"/>
    <mergeCell ref="C4:E4"/>
    <mergeCell ref="A1:I1"/>
    <mergeCell ref="F4:G4"/>
    <mergeCell ref="H4:K4"/>
    <mergeCell ref="J1:K1"/>
    <mergeCell ref="A2:K2"/>
    <mergeCell ref="A3:B3"/>
    <mergeCell ref="F3:G3"/>
    <mergeCell ref="B27:C27"/>
    <mergeCell ref="H6:I6"/>
    <mergeCell ref="K6:K7"/>
    <mergeCell ref="B6:C7"/>
    <mergeCell ref="D6:D7"/>
    <mergeCell ref="E6:E7"/>
    <mergeCell ref="F6:G6"/>
    <mergeCell ref="A6:A7"/>
    <mergeCell ref="A5:B5"/>
    <mergeCell ref="C5:E5"/>
    <mergeCell ref="F5:G5"/>
    <mergeCell ref="H5:K5"/>
    <mergeCell ref="A335:I335"/>
    <mergeCell ref="J335:K335"/>
    <mergeCell ref="A336:K336"/>
    <mergeCell ref="A337:B337"/>
    <mergeCell ref="F337:G337"/>
    <mergeCell ref="H337:K337"/>
    <mergeCell ref="A338:B338"/>
    <mergeCell ref="C338:E338"/>
    <mergeCell ref="F338:G338"/>
    <mergeCell ref="H338:K338"/>
    <mergeCell ref="A339:B339"/>
    <mergeCell ref="C339:E339"/>
    <mergeCell ref="F339:G339"/>
    <mergeCell ref="H339:K339"/>
    <mergeCell ref="A340:A341"/>
    <mergeCell ref="B340:C341"/>
    <mergeCell ref="D340:D341"/>
    <mergeCell ref="E340:E341"/>
    <mergeCell ref="F340:G340"/>
    <mergeCell ref="H340:I340"/>
    <mergeCell ref="K340:K341"/>
    <mergeCell ref="B359:C359"/>
    <mergeCell ref="A360:I360"/>
    <mergeCell ref="J360:K360"/>
    <mergeCell ref="A361:K361"/>
    <mergeCell ref="A362:B362"/>
    <mergeCell ref="F362:G362"/>
    <mergeCell ref="H362:K362"/>
    <mergeCell ref="A363:B363"/>
    <mergeCell ref="C363:E363"/>
    <mergeCell ref="F363:G363"/>
    <mergeCell ref="H363:K363"/>
    <mergeCell ref="A364:B364"/>
    <mergeCell ref="C364:E364"/>
    <mergeCell ref="F364:G364"/>
    <mergeCell ref="H364:K364"/>
    <mergeCell ref="A365:A366"/>
    <mergeCell ref="B365:C366"/>
    <mergeCell ref="D365:D366"/>
    <mergeCell ref="E365:E366"/>
    <mergeCell ref="F365:G365"/>
    <mergeCell ref="H365:I365"/>
    <mergeCell ref="K365:K366"/>
    <mergeCell ref="B367:C367"/>
    <mergeCell ref="B384:C384"/>
    <mergeCell ref="A385:I385"/>
    <mergeCell ref="J385:K385"/>
    <mergeCell ref="A386:K386"/>
    <mergeCell ref="A387:B387"/>
    <mergeCell ref="F387:G387"/>
    <mergeCell ref="H387:K387"/>
    <mergeCell ref="A388:B388"/>
    <mergeCell ref="C388:E388"/>
    <mergeCell ref="F388:G388"/>
    <mergeCell ref="H388:K388"/>
    <mergeCell ref="A389:B389"/>
    <mergeCell ref="C389:E389"/>
    <mergeCell ref="F389:G389"/>
    <mergeCell ref="H389:K389"/>
    <mergeCell ref="A390:A391"/>
    <mergeCell ref="B390:C391"/>
    <mergeCell ref="D390:D391"/>
    <mergeCell ref="E390:E391"/>
    <mergeCell ref="F390:G390"/>
    <mergeCell ref="H390:I390"/>
    <mergeCell ref="K390:K391"/>
    <mergeCell ref="B417:C417"/>
    <mergeCell ref="A413:B413"/>
    <mergeCell ref="C413:E413"/>
    <mergeCell ref="F413:G413"/>
    <mergeCell ref="H413:K413"/>
    <mergeCell ref="F414:G414"/>
    <mergeCell ref="B409:C409"/>
    <mergeCell ref="A412:B412"/>
    <mergeCell ref="F412:G412"/>
    <mergeCell ref="H412:K412"/>
    <mergeCell ref="A410:I410"/>
    <mergeCell ref="J410:K410"/>
    <mergeCell ref="A411:K411"/>
    <mergeCell ref="A414:B414"/>
    <mergeCell ref="C414:E414"/>
    <mergeCell ref="H414:K414"/>
    <mergeCell ref="A415:A416"/>
    <mergeCell ref="B415:C416"/>
    <mergeCell ref="D415:D416"/>
    <mergeCell ref="E415:E416"/>
    <mergeCell ref="F415:G415"/>
    <mergeCell ref="H415:I415"/>
    <mergeCell ref="K415:K416"/>
    <mergeCell ref="B434:C434"/>
    <mergeCell ref="A435:I435"/>
    <mergeCell ref="J435:K435"/>
    <mergeCell ref="A436:K436"/>
    <mergeCell ref="A437:B437"/>
    <mergeCell ref="F437:G437"/>
    <mergeCell ref="H437:K437"/>
    <mergeCell ref="A438:B438"/>
    <mergeCell ref="C438:E438"/>
    <mergeCell ref="F438:G438"/>
    <mergeCell ref="H438:K438"/>
    <mergeCell ref="A439:B439"/>
    <mergeCell ref="C439:E439"/>
    <mergeCell ref="F439:G439"/>
    <mergeCell ref="H439:K439"/>
    <mergeCell ref="A440:A441"/>
    <mergeCell ref="B440:C441"/>
    <mergeCell ref="D440:D441"/>
    <mergeCell ref="E440:E441"/>
    <mergeCell ref="F440:G440"/>
    <mergeCell ref="H440:I440"/>
    <mergeCell ref="K440:K441"/>
    <mergeCell ref="B459:C459"/>
    <mergeCell ref="A460:I460"/>
    <mergeCell ref="J460:K460"/>
    <mergeCell ref="A461:K461"/>
    <mergeCell ref="A462:B462"/>
    <mergeCell ref="F462:G462"/>
    <mergeCell ref="H462:K462"/>
    <mergeCell ref="A463:B463"/>
    <mergeCell ref="C463:E463"/>
    <mergeCell ref="F463:G463"/>
    <mergeCell ref="H463:K463"/>
    <mergeCell ref="A464:B464"/>
    <mergeCell ref="C464:E464"/>
    <mergeCell ref="F464:G464"/>
    <mergeCell ref="H464:K464"/>
    <mergeCell ref="A465:A466"/>
    <mergeCell ref="B465:C466"/>
    <mergeCell ref="D465:D466"/>
    <mergeCell ref="E465:E466"/>
    <mergeCell ref="F465:G465"/>
    <mergeCell ref="H465:I465"/>
    <mergeCell ref="K465:K466"/>
    <mergeCell ref="B467:C467"/>
    <mergeCell ref="B484:C484"/>
    <mergeCell ref="A485:I485"/>
    <mergeCell ref="J485:K485"/>
    <mergeCell ref="A486:K486"/>
    <mergeCell ref="A487:B487"/>
    <mergeCell ref="F487:G487"/>
    <mergeCell ref="H487:K487"/>
    <mergeCell ref="A488:B488"/>
    <mergeCell ref="C488:E488"/>
    <mergeCell ref="F488:G488"/>
    <mergeCell ref="H488:K488"/>
    <mergeCell ref="A489:B489"/>
    <mergeCell ref="C489:E489"/>
    <mergeCell ref="F489:G489"/>
    <mergeCell ref="H489:K489"/>
    <mergeCell ref="A490:A491"/>
    <mergeCell ref="B490:C491"/>
    <mergeCell ref="D490:D491"/>
    <mergeCell ref="E490:E491"/>
    <mergeCell ref="F490:G490"/>
    <mergeCell ref="H490:I490"/>
    <mergeCell ref="K490:K491"/>
    <mergeCell ref="B509:C509"/>
    <mergeCell ref="A510:I510"/>
    <mergeCell ref="J510:K510"/>
    <mergeCell ref="A511:K511"/>
    <mergeCell ref="A512:B512"/>
    <mergeCell ref="F512:G512"/>
    <mergeCell ref="H512:K512"/>
    <mergeCell ref="A513:B513"/>
    <mergeCell ref="C513:E513"/>
    <mergeCell ref="F513:G513"/>
    <mergeCell ref="H513:K513"/>
    <mergeCell ref="A514:B514"/>
    <mergeCell ref="C514:E514"/>
    <mergeCell ref="F514:G514"/>
    <mergeCell ref="H514:K514"/>
    <mergeCell ref="A515:A516"/>
    <mergeCell ref="B515:C516"/>
    <mergeCell ref="D515:D516"/>
    <mergeCell ref="E515:E516"/>
    <mergeCell ref="F515:G515"/>
    <mergeCell ref="H515:I515"/>
    <mergeCell ref="K515:K516"/>
    <mergeCell ref="B517:C517"/>
    <mergeCell ref="B534:C534"/>
    <mergeCell ref="A535:I535"/>
    <mergeCell ref="J535:K535"/>
    <mergeCell ref="A536:K536"/>
    <mergeCell ref="A537:B537"/>
    <mergeCell ref="F537:G537"/>
    <mergeCell ref="H537:K537"/>
    <mergeCell ref="A538:B538"/>
    <mergeCell ref="C538:E538"/>
    <mergeCell ref="F538:G538"/>
    <mergeCell ref="H538:K538"/>
    <mergeCell ref="A539:B539"/>
    <mergeCell ref="C539:E539"/>
    <mergeCell ref="F539:G539"/>
    <mergeCell ref="H539:K539"/>
    <mergeCell ref="A540:A541"/>
    <mergeCell ref="B540:C541"/>
    <mergeCell ref="D540:D541"/>
    <mergeCell ref="E540:E541"/>
    <mergeCell ref="F540:G540"/>
    <mergeCell ref="H540:I540"/>
    <mergeCell ref="K540:K541"/>
    <mergeCell ref="B559:C559"/>
    <mergeCell ref="A560:I560"/>
    <mergeCell ref="J560:K560"/>
    <mergeCell ref="A561:K561"/>
    <mergeCell ref="A562:B562"/>
    <mergeCell ref="F562:G562"/>
    <mergeCell ref="H562:K562"/>
    <mergeCell ref="A563:B563"/>
    <mergeCell ref="C563:E563"/>
    <mergeCell ref="F563:G563"/>
    <mergeCell ref="H563:K563"/>
    <mergeCell ref="A564:B564"/>
    <mergeCell ref="C564:E564"/>
    <mergeCell ref="F564:G564"/>
    <mergeCell ref="H564:K564"/>
    <mergeCell ref="A565:A566"/>
    <mergeCell ref="B565:C566"/>
    <mergeCell ref="D565:D566"/>
    <mergeCell ref="E565:E566"/>
    <mergeCell ref="F565:G565"/>
    <mergeCell ref="H565:I565"/>
    <mergeCell ref="K565:K566"/>
    <mergeCell ref="B567:C567"/>
    <mergeCell ref="B584:C584"/>
    <mergeCell ref="A585:I585"/>
    <mergeCell ref="J585:K585"/>
    <mergeCell ref="A586:K586"/>
    <mergeCell ref="A587:B587"/>
    <mergeCell ref="F587:G587"/>
    <mergeCell ref="H587:K587"/>
    <mergeCell ref="A588:B588"/>
    <mergeCell ref="C588:E588"/>
    <mergeCell ref="F588:G588"/>
    <mergeCell ref="H588:K588"/>
    <mergeCell ref="A589:B589"/>
    <mergeCell ref="C589:E589"/>
    <mergeCell ref="F589:G589"/>
    <mergeCell ref="H589:K589"/>
    <mergeCell ref="A590:A591"/>
    <mergeCell ref="B590:C591"/>
    <mergeCell ref="D590:D591"/>
    <mergeCell ref="E590:E591"/>
    <mergeCell ref="F590:G590"/>
    <mergeCell ref="H590:I590"/>
    <mergeCell ref="K590:K591"/>
    <mergeCell ref="B609:C609"/>
    <mergeCell ref="A610:I610"/>
    <mergeCell ref="J610:K610"/>
    <mergeCell ref="A611:K611"/>
    <mergeCell ref="A612:B612"/>
    <mergeCell ref="F612:G612"/>
    <mergeCell ref="H612:K612"/>
    <mergeCell ref="A613:B613"/>
    <mergeCell ref="C613:E613"/>
    <mergeCell ref="F613:G613"/>
    <mergeCell ref="H613:K613"/>
    <mergeCell ref="A614:B614"/>
    <mergeCell ref="C614:E614"/>
    <mergeCell ref="F614:G614"/>
    <mergeCell ref="H614:K614"/>
    <mergeCell ref="A615:A616"/>
    <mergeCell ref="B615:C616"/>
    <mergeCell ref="D615:D616"/>
    <mergeCell ref="E615:E616"/>
    <mergeCell ref="F615:G615"/>
    <mergeCell ref="H615:I615"/>
    <mergeCell ref="K615:K616"/>
    <mergeCell ref="B617:C617"/>
    <mergeCell ref="B634:C634"/>
    <mergeCell ref="A635:I635"/>
    <mergeCell ref="J635:K635"/>
    <mergeCell ref="A636:K636"/>
    <mergeCell ref="A637:B637"/>
    <mergeCell ref="F637:G637"/>
    <mergeCell ref="H637:K637"/>
    <mergeCell ref="A638:B638"/>
    <mergeCell ref="C638:E638"/>
    <mergeCell ref="F638:G638"/>
    <mergeCell ref="H638:K638"/>
    <mergeCell ref="A639:B639"/>
    <mergeCell ref="C639:E639"/>
    <mergeCell ref="F639:G639"/>
    <mergeCell ref="H639:K639"/>
    <mergeCell ref="A640:A641"/>
    <mergeCell ref="B640:C641"/>
    <mergeCell ref="D640:D641"/>
    <mergeCell ref="E640:E641"/>
    <mergeCell ref="F640:G640"/>
    <mergeCell ref="H640:I640"/>
    <mergeCell ref="K640:K641"/>
    <mergeCell ref="B659:C659"/>
    <mergeCell ref="A660:I660"/>
    <mergeCell ref="J660:K660"/>
    <mergeCell ref="A661:K661"/>
    <mergeCell ref="A662:B662"/>
    <mergeCell ref="F662:G662"/>
    <mergeCell ref="H662:K662"/>
    <mergeCell ref="A663:B663"/>
    <mergeCell ref="C663:E663"/>
    <mergeCell ref="F663:G663"/>
    <mergeCell ref="H663:K663"/>
    <mergeCell ref="A664:B664"/>
    <mergeCell ref="C664:E664"/>
    <mergeCell ref="F664:G664"/>
    <mergeCell ref="H664:K664"/>
    <mergeCell ref="A665:A666"/>
    <mergeCell ref="B665:C666"/>
    <mergeCell ref="D665:D666"/>
    <mergeCell ref="E665:E666"/>
    <mergeCell ref="F665:G665"/>
    <mergeCell ref="H665:I665"/>
    <mergeCell ref="K665:K666"/>
    <mergeCell ref="B667:C667"/>
    <mergeCell ref="B684:C684"/>
    <mergeCell ref="A685:I685"/>
    <mergeCell ref="J685:K685"/>
    <mergeCell ref="A686:K686"/>
    <mergeCell ref="A687:B687"/>
    <mergeCell ref="F687:G687"/>
    <mergeCell ref="H687:K687"/>
    <mergeCell ref="A688:B688"/>
    <mergeCell ref="C688:E688"/>
    <mergeCell ref="F688:G688"/>
    <mergeCell ref="H688:K688"/>
    <mergeCell ref="A689:B689"/>
    <mergeCell ref="C689:E689"/>
    <mergeCell ref="F689:G689"/>
    <mergeCell ref="H689:K689"/>
    <mergeCell ref="A690:A691"/>
    <mergeCell ref="B690:C691"/>
    <mergeCell ref="D690:D691"/>
    <mergeCell ref="E690:E691"/>
    <mergeCell ref="F690:G690"/>
    <mergeCell ref="H690:I690"/>
    <mergeCell ref="K690:K691"/>
    <mergeCell ref="B709:C709"/>
    <mergeCell ref="A710:I710"/>
    <mergeCell ref="J710:K710"/>
    <mergeCell ref="A711:K711"/>
    <mergeCell ref="A712:B712"/>
    <mergeCell ref="F712:G712"/>
    <mergeCell ref="H712:K712"/>
    <mergeCell ref="A713:B713"/>
    <mergeCell ref="C713:E713"/>
    <mergeCell ref="F713:G713"/>
    <mergeCell ref="H713:K713"/>
    <mergeCell ref="A714:B714"/>
    <mergeCell ref="C714:E714"/>
    <mergeCell ref="F714:G714"/>
    <mergeCell ref="H714:K714"/>
    <mergeCell ref="A715:A716"/>
    <mergeCell ref="B715:C716"/>
    <mergeCell ref="D715:D716"/>
    <mergeCell ref="E715:E716"/>
    <mergeCell ref="F715:G715"/>
    <mergeCell ref="H715:I715"/>
    <mergeCell ref="K715:K716"/>
    <mergeCell ref="B717:C717"/>
    <mergeCell ref="B734:C734"/>
    <mergeCell ref="A735:I735"/>
    <mergeCell ref="J735:K735"/>
    <mergeCell ref="A736:K736"/>
    <mergeCell ref="A737:B737"/>
    <mergeCell ref="F737:G737"/>
    <mergeCell ref="H737:K737"/>
    <mergeCell ref="A738:B738"/>
    <mergeCell ref="C738:E738"/>
    <mergeCell ref="F738:G738"/>
    <mergeCell ref="H738:K738"/>
    <mergeCell ref="A739:B739"/>
    <mergeCell ref="C739:E739"/>
    <mergeCell ref="F739:G739"/>
    <mergeCell ref="H739:K739"/>
    <mergeCell ref="A740:A741"/>
    <mergeCell ref="B740:C741"/>
    <mergeCell ref="D740:D741"/>
    <mergeCell ref="E740:E741"/>
    <mergeCell ref="F740:G740"/>
    <mergeCell ref="H740:I740"/>
    <mergeCell ref="K740:K741"/>
    <mergeCell ref="B759:C759"/>
    <mergeCell ref="A760:I760"/>
    <mergeCell ref="J760:K760"/>
    <mergeCell ref="A761:K761"/>
    <mergeCell ref="A762:B762"/>
    <mergeCell ref="F762:G762"/>
    <mergeCell ref="H762:K762"/>
    <mergeCell ref="A763:B763"/>
    <mergeCell ref="C763:E763"/>
    <mergeCell ref="F763:G763"/>
    <mergeCell ref="H763:K763"/>
    <mergeCell ref="A764:B764"/>
    <mergeCell ref="C764:E764"/>
    <mergeCell ref="F764:G764"/>
    <mergeCell ref="H764:K764"/>
    <mergeCell ref="A765:A766"/>
    <mergeCell ref="B765:C766"/>
    <mergeCell ref="D765:D766"/>
    <mergeCell ref="E765:E766"/>
    <mergeCell ref="F765:G765"/>
    <mergeCell ref="H765:I765"/>
    <mergeCell ref="K765:K766"/>
    <mergeCell ref="B767:C767"/>
    <mergeCell ref="B784:C784"/>
    <mergeCell ref="A785:I785"/>
    <mergeCell ref="J785:K785"/>
    <mergeCell ref="A786:K786"/>
    <mergeCell ref="A787:B787"/>
    <mergeCell ref="F787:G787"/>
    <mergeCell ref="H787:K787"/>
    <mergeCell ref="A788:B788"/>
    <mergeCell ref="C788:E788"/>
    <mergeCell ref="F788:G788"/>
    <mergeCell ref="H788:K788"/>
    <mergeCell ref="A789:B789"/>
    <mergeCell ref="C789:E789"/>
    <mergeCell ref="F789:G789"/>
    <mergeCell ref="H789:K789"/>
    <mergeCell ref="A790:A791"/>
    <mergeCell ref="B790:C791"/>
    <mergeCell ref="D790:D791"/>
    <mergeCell ref="E790:E791"/>
    <mergeCell ref="F790:G790"/>
    <mergeCell ref="H790:I790"/>
    <mergeCell ref="K790:K791"/>
    <mergeCell ref="B809:C809"/>
    <mergeCell ref="A810:I810"/>
    <mergeCell ref="J810:K810"/>
    <mergeCell ref="A811:K811"/>
    <mergeCell ref="A812:B812"/>
    <mergeCell ref="F812:G812"/>
    <mergeCell ref="H812:K812"/>
    <mergeCell ref="A813:B813"/>
    <mergeCell ref="C813:E813"/>
    <mergeCell ref="F813:G813"/>
    <mergeCell ref="H813:K813"/>
    <mergeCell ref="A814:B814"/>
    <mergeCell ref="C814:E814"/>
    <mergeCell ref="F814:G814"/>
    <mergeCell ref="H814:K814"/>
    <mergeCell ref="A815:A816"/>
    <mergeCell ref="B815:C816"/>
    <mergeCell ref="D815:D816"/>
    <mergeCell ref="E815:E816"/>
    <mergeCell ref="F815:G815"/>
    <mergeCell ref="H815:I815"/>
    <mergeCell ref="K815:K816"/>
    <mergeCell ref="B817:C817"/>
    <mergeCell ref="B834:C834"/>
    <mergeCell ref="A835:I835"/>
    <mergeCell ref="J835:K835"/>
    <mergeCell ref="A836:K836"/>
    <mergeCell ref="A837:B837"/>
    <mergeCell ref="F837:G837"/>
    <mergeCell ref="H837:K837"/>
    <mergeCell ref="A838:B838"/>
    <mergeCell ref="C838:E838"/>
    <mergeCell ref="F838:G838"/>
    <mergeCell ref="H838:K838"/>
    <mergeCell ref="A839:B839"/>
    <mergeCell ref="C839:E839"/>
    <mergeCell ref="F839:G839"/>
    <mergeCell ref="H839:K839"/>
    <mergeCell ref="A840:A841"/>
    <mergeCell ref="B840:C841"/>
    <mergeCell ref="D840:D841"/>
    <mergeCell ref="E840:E841"/>
    <mergeCell ref="F840:G840"/>
    <mergeCell ref="H840:I840"/>
    <mergeCell ref="K840:K841"/>
    <mergeCell ref="B859:C859"/>
    <mergeCell ref="A860:I860"/>
    <mergeCell ref="J860:K860"/>
    <mergeCell ref="A861:K861"/>
    <mergeCell ref="A862:B862"/>
    <mergeCell ref="F862:G862"/>
    <mergeCell ref="H862:K862"/>
    <mergeCell ref="A863:B863"/>
    <mergeCell ref="C863:E863"/>
    <mergeCell ref="F863:G863"/>
    <mergeCell ref="H863:K863"/>
    <mergeCell ref="A864:B864"/>
    <mergeCell ref="C864:E864"/>
    <mergeCell ref="F864:G864"/>
    <mergeCell ref="H864:K864"/>
    <mergeCell ref="A865:A866"/>
    <mergeCell ref="B865:C866"/>
    <mergeCell ref="D865:D866"/>
    <mergeCell ref="E865:E866"/>
    <mergeCell ref="F865:G865"/>
    <mergeCell ref="H865:I865"/>
    <mergeCell ref="K865:K866"/>
    <mergeCell ref="B867:C867"/>
    <mergeCell ref="B884:C884"/>
    <mergeCell ref="A885:I885"/>
    <mergeCell ref="J885:K885"/>
    <mergeCell ref="A886:K886"/>
    <mergeCell ref="A887:B887"/>
    <mergeCell ref="F887:G887"/>
    <mergeCell ref="H887:K887"/>
    <mergeCell ref="A888:B888"/>
    <mergeCell ref="C888:E888"/>
    <mergeCell ref="F888:G888"/>
    <mergeCell ref="H888:K888"/>
    <mergeCell ref="H912:K912"/>
    <mergeCell ref="A889:B889"/>
    <mergeCell ref="C889:E889"/>
    <mergeCell ref="F889:G889"/>
    <mergeCell ref="H889:K889"/>
    <mergeCell ref="A890:A891"/>
    <mergeCell ref="B890:C891"/>
    <mergeCell ref="D890:D891"/>
    <mergeCell ref="E890:E891"/>
    <mergeCell ref="F890:G890"/>
    <mergeCell ref="H890:I890"/>
    <mergeCell ref="K890:K891"/>
    <mergeCell ref="B892:C892"/>
    <mergeCell ref="B917:C917"/>
    <mergeCell ref="B934:C934"/>
    <mergeCell ref="B906:C906"/>
    <mergeCell ref="A913:B913"/>
    <mergeCell ref="C913:E913"/>
    <mergeCell ref="F913:G913"/>
    <mergeCell ref="H913:K913"/>
    <mergeCell ref="A914:B914"/>
    <mergeCell ref="C914:E914"/>
    <mergeCell ref="F914:G914"/>
    <mergeCell ref="H914:K914"/>
    <mergeCell ref="A915:A916"/>
    <mergeCell ref="B915:C916"/>
    <mergeCell ref="D915:D916"/>
    <mergeCell ref="E915:E916"/>
    <mergeCell ref="F915:G915"/>
    <mergeCell ref="H915:I915"/>
    <mergeCell ref="K915:K916"/>
    <mergeCell ref="B909:C909"/>
    <mergeCell ref="A910:I910"/>
    <mergeCell ref="J910:K910"/>
    <mergeCell ref="A911:K911"/>
    <mergeCell ref="A912:B912"/>
    <mergeCell ref="F912:G912"/>
  </mergeCells>
  <printOptions horizontalCentered="1" verticalCentered="1"/>
  <pageMargins left="0" right="0" top="0.35433070866141736" bottom="0.35433070866141736" header="0.31496062992125984" footer="0.31496062992125984"/>
  <pageSetup paperSize="9" scale="90" orientation="landscape" useFirstPageNumber="1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9" tint="0.39997558519241921"/>
  </sheetPr>
  <dimension ref="A1:L182"/>
  <sheetViews>
    <sheetView showRuler="0" view="pageLayout" topLeftCell="A61" zoomScale="80" zoomScaleNormal="89" zoomScaleSheetLayoutView="63" zoomScalePageLayoutView="80" workbookViewId="0">
      <selection activeCell="F17" sqref="F17"/>
    </sheetView>
  </sheetViews>
  <sheetFormatPr defaultColWidth="2.7109375" defaultRowHeight="21" x14ac:dyDescent="0.45"/>
  <cols>
    <col min="1" max="1" width="7" style="3" customWidth="1"/>
    <col min="2" max="2" width="11.42578125" style="1" customWidth="1"/>
    <col min="3" max="3" width="39" style="1" customWidth="1"/>
    <col min="4" max="4" width="9.85546875" style="1" customWidth="1"/>
    <col min="5" max="5" width="10.7109375" style="47" customWidth="1"/>
    <col min="6" max="6" width="13.42578125" style="1" customWidth="1"/>
    <col min="7" max="7" width="13.5703125" style="1" customWidth="1"/>
    <col min="8" max="9" width="13.140625" style="1" customWidth="1"/>
    <col min="10" max="10" width="15.42578125" style="1" customWidth="1"/>
    <col min="11" max="11" width="11.5703125" style="1" customWidth="1"/>
    <col min="12" max="16384" width="2.7109375" style="1"/>
  </cols>
  <sheetData>
    <row r="1" spans="1:12" s="2" customFormat="1" ht="26.25" x14ac:dyDescent="0.55000000000000004">
      <c r="A1" s="339" t="s">
        <v>43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</row>
    <row r="2" spans="1:12" s="2" customFormat="1" ht="24" thickBot="1" x14ac:dyDescent="0.55000000000000004">
      <c r="A2" s="340" t="str">
        <f>กรอกข้อมูลโครงการ!A2</f>
        <v>ส่วนราชการ สำนักช่าง องค์การบริหารส่วนจังหวัดตาก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</row>
    <row r="3" spans="1:12" s="2" customFormat="1" ht="24" thickTop="1" x14ac:dyDescent="0.5">
      <c r="A3" s="341" t="s">
        <v>5</v>
      </c>
      <c r="B3" s="341"/>
      <c r="C3" s="25" t="str">
        <f>กรอกข้อมูลโครงการ!B4</f>
        <v>ปรับปรุงซ่อมแซมบ้านพักข้าราชการ สำนักงานคลังจังหวัดตาก</v>
      </c>
      <c r="D3" s="25"/>
      <c r="E3" s="25"/>
      <c r="F3" s="341" t="s">
        <v>0</v>
      </c>
      <c r="G3" s="341"/>
      <c r="H3" s="342" t="s">
        <v>40</v>
      </c>
      <c r="I3" s="342"/>
      <c r="J3" s="342"/>
      <c r="K3" s="342"/>
    </row>
    <row r="4" spans="1:12" s="2" customFormat="1" ht="23.25" x14ac:dyDescent="0.5">
      <c r="A4" s="343" t="s">
        <v>6</v>
      </c>
      <c r="B4" s="343"/>
      <c r="C4" s="344" t="str">
        <f>กรอกข้อมูลโครงการ!B5</f>
        <v>บ้านพักข้าราชการสำนักงานคลังจังหวัดตาก ต.ระแหง อ.เมืองตาก จ.ตาก</v>
      </c>
      <c r="D4" s="344"/>
      <c r="E4" s="344"/>
      <c r="F4" s="344" t="s">
        <v>31</v>
      </c>
      <c r="G4" s="344"/>
      <c r="H4" s="344" t="s">
        <v>41</v>
      </c>
      <c r="I4" s="344"/>
      <c r="J4" s="344"/>
      <c r="K4" s="344"/>
    </row>
    <row r="5" spans="1:12" s="2" customFormat="1" ht="24" thickBot="1" x14ac:dyDescent="0.55000000000000004">
      <c r="A5" s="343" t="s">
        <v>8</v>
      </c>
      <c r="B5" s="343"/>
      <c r="C5" s="344" t="str">
        <f>กรอกข้อมูลโครงการ!B8</f>
        <v>004 - 2567</v>
      </c>
      <c r="D5" s="344"/>
      <c r="E5" s="344"/>
      <c r="F5" s="345" t="s">
        <v>35</v>
      </c>
      <c r="G5" s="345"/>
      <c r="H5" s="344" t="s">
        <v>33</v>
      </c>
      <c r="I5" s="344"/>
      <c r="J5" s="344"/>
      <c r="K5" s="344"/>
    </row>
    <row r="6" spans="1:12" s="2" customFormat="1" ht="23.25" x14ac:dyDescent="0.5">
      <c r="A6" s="350" t="s">
        <v>10</v>
      </c>
      <c r="B6" s="352" t="s">
        <v>11</v>
      </c>
      <c r="C6" s="352"/>
      <c r="D6" s="354" t="s">
        <v>3</v>
      </c>
      <c r="E6" s="356" t="s">
        <v>2</v>
      </c>
      <c r="F6" s="333" t="s">
        <v>42</v>
      </c>
      <c r="G6" s="334"/>
      <c r="H6" s="333" t="s">
        <v>36</v>
      </c>
      <c r="I6" s="334"/>
      <c r="J6" s="48" t="s">
        <v>38</v>
      </c>
      <c r="K6" s="346" t="s">
        <v>4</v>
      </c>
    </row>
    <row r="7" spans="1:12" s="2" customFormat="1" ht="24" thickBot="1" x14ac:dyDescent="0.55000000000000004">
      <c r="A7" s="351"/>
      <c r="B7" s="353"/>
      <c r="C7" s="353"/>
      <c r="D7" s="355"/>
      <c r="E7" s="357"/>
      <c r="F7" s="49" t="s">
        <v>132</v>
      </c>
      <c r="G7" s="49" t="s">
        <v>37</v>
      </c>
      <c r="H7" s="49" t="s">
        <v>132</v>
      </c>
      <c r="I7" s="49" t="s">
        <v>37</v>
      </c>
      <c r="J7" s="49" t="s">
        <v>24</v>
      </c>
      <c r="K7" s="347"/>
    </row>
    <row r="8" spans="1:12" ht="23.25" x14ac:dyDescent="0.5">
      <c r="A8" s="33"/>
      <c r="B8" s="335" t="s">
        <v>133</v>
      </c>
      <c r="C8" s="336"/>
      <c r="D8" s="52"/>
      <c r="E8" s="53"/>
      <c r="F8" s="34"/>
      <c r="G8" s="34"/>
      <c r="H8" s="34"/>
      <c r="I8" s="34"/>
      <c r="J8" s="34"/>
      <c r="K8" s="13"/>
    </row>
    <row r="9" spans="1:12" ht="23.25" x14ac:dyDescent="0.5">
      <c r="A9" s="35"/>
      <c r="B9" s="5" t="s">
        <v>48</v>
      </c>
      <c r="C9" s="22"/>
      <c r="D9" s="36"/>
      <c r="E9" s="43"/>
      <c r="F9" s="37"/>
      <c r="G9" s="37"/>
      <c r="H9" s="37"/>
      <c r="I9" s="37"/>
      <c r="J9" s="37"/>
      <c r="K9" s="10"/>
    </row>
    <row r="10" spans="1:12" ht="23.25" x14ac:dyDescent="0.5">
      <c r="A10" s="38"/>
      <c r="B10" s="22" t="s">
        <v>49</v>
      </c>
      <c r="C10" s="22" t="s">
        <v>49</v>
      </c>
      <c r="D10" s="39"/>
      <c r="E10" s="26" t="s">
        <v>45</v>
      </c>
      <c r="F10" s="37"/>
      <c r="G10" s="37"/>
      <c r="H10" s="37"/>
      <c r="I10" s="37"/>
      <c r="J10" s="37"/>
      <c r="K10" s="10"/>
    </row>
    <row r="11" spans="1:12" ht="23.25" x14ac:dyDescent="0.5">
      <c r="A11" s="38"/>
      <c r="B11" s="22" t="s">
        <v>50</v>
      </c>
      <c r="C11" s="22" t="s">
        <v>50</v>
      </c>
      <c r="D11" s="41"/>
      <c r="E11" s="26" t="s">
        <v>45</v>
      </c>
      <c r="F11" s="37"/>
      <c r="G11" s="37"/>
      <c r="H11" s="37"/>
      <c r="I11" s="37"/>
      <c r="J11" s="37"/>
      <c r="K11" s="10"/>
    </row>
    <row r="12" spans="1:12" ht="23.25" x14ac:dyDescent="0.5">
      <c r="A12" s="38"/>
      <c r="B12" s="22" t="s">
        <v>51</v>
      </c>
      <c r="C12" s="22" t="s">
        <v>51</v>
      </c>
      <c r="D12" s="42"/>
      <c r="E12" s="26" t="s">
        <v>45</v>
      </c>
      <c r="F12" s="37"/>
      <c r="G12" s="37"/>
      <c r="H12" s="37"/>
      <c r="I12" s="37"/>
      <c r="J12" s="37"/>
      <c r="K12" s="10"/>
    </row>
    <row r="13" spans="1:12" ht="23.25" x14ac:dyDescent="0.5">
      <c r="A13" s="38"/>
      <c r="B13" s="22" t="s">
        <v>52</v>
      </c>
      <c r="C13" s="22" t="s">
        <v>52</v>
      </c>
      <c r="D13" s="42"/>
      <c r="E13" s="26" t="s">
        <v>45</v>
      </c>
      <c r="F13" s="37"/>
      <c r="G13" s="37"/>
      <c r="H13" s="37"/>
      <c r="I13" s="37"/>
      <c r="J13" s="37"/>
      <c r="K13" s="10"/>
    </row>
    <row r="14" spans="1:12" ht="23.25" x14ac:dyDescent="0.5">
      <c r="A14" s="38"/>
      <c r="B14" s="22" t="s">
        <v>53</v>
      </c>
      <c r="C14" s="22" t="s">
        <v>53</v>
      </c>
      <c r="D14" s="42"/>
      <c r="E14" s="26" t="s">
        <v>45</v>
      </c>
      <c r="F14" s="37"/>
      <c r="G14" s="37"/>
      <c r="H14" s="37"/>
      <c r="I14" s="37"/>
      <c r="J14" s="37"/>
      <c r="K14" s="10"/>
    </row>
    <row r="15" spans="1:12" ht="23.25" x14ac:dyDescent="0.5">
      <c r="A15" s="38"/>
      <c r="B15" s="22" t="s">
        <v>54</v>
      </c>
      <c r="C15" s="22" t="s">
        <v>54</v>
      </c>
      <c r="D15" s="42"/>
      <c r="E15" s="26" t="s">
        <v>45</v>
      </c>
      <c r="F15" s="37"/>
      <c r="G15" s="37"/>
      <c r="H15" s="37"/>
      <c r="I15" s="37"/>
      <c r="J15" s="37"/>
      <c r="K15" s="10"/>
      <c r="L15" s="1" t="s">
        <v>1</v>
      </c>
    </row>
    <row r="16" spans="1:12" ht="23.25" x14ac:dyDescent="0.5">
      <c r="A16" s="38"/>
      <c r="B16" s="22" t="s">
        <v>55</v>
      </c>
      <c r="C16" s="22" t="s">
        <v>55</v>
      </c>
      <c r="D16" s="42"/>
      <c r="E16" s="26" t="s">
        <v>45</v>
      </c>
      <c r="F16" s="37"/>
      <c r="G16" s="37"/>
      <c r="H16" s="37"/>
      <c r="I16" s="37"/>
      <c r="J16" s="37"/>
      <c r="K16" s="10"/>
    </row>
    <row r="17" spans="1:11" ht="23.25" x14ac:dyDescent="0.5">
      <c r="A17" s="38"/>
      <c r="B17" s="22" t="s">
        <v>56</v>
      </c>
      <c r="C17" s="22" t="s">
        <v>56</v>
      </c>
      <c r="D17" s="42"/>
      <c r="E17" s="26" t="s">
        <v>45</v>
      </c>
      <c r="F17" s="37"/>
      <c r="G17" s="37"/>
      <c r="H17" s="37"/>
      <c r="I17" s="37"/>
      <c r="J17" s="37"/>
      <c r="K17" s="10"/>
    </row>
    <row r="18" spans="1:11" ht="23.25" x14ac:dyDescent="0.5">
      <c r="A18" s="38"/>
      <c r="B18" s="22" t="s">
        <v>57</v>
      </c>
      <c r="C18" s="22"/>
      <c r="D18" s="42"/>
      <c r="E18" s="26" t="s">
        <v>11</v>
      </c>
      <c r="F18" s="37"/>
      <c r="G18" s="37"/>
      <c r="H18" s="37"/>
      <c r="I18" s="37"/>
      <c r="J18" s="37"/>
      <c r="K18" s="10"/>
    </row>
    <row r="19" spans="1:11" ht="23.25" x14ac:dyDescent="0.5">
      <c r="A19" s="38"/>
      <c r="B19" s="5" t="s">
        <v>58</v>
      </c>
      <c r="C19" s="6"/>
      <c r="D19" s="24"/>
      <c r="E19" s="17"/>
      <c r="F19" s="37"/>
      <c r="G19" s="37"/>
      <c r="H19" s="37"/>
      <c r="I19" s="37"/>
      <c r="J19" s="37"/>
      <c r="K19" s="10"/>
    </row>
    <row r="20" spans="1:11" ht="23.25" x14ac:dyDescent="0.5">
      <c r="A20" s="9"/>
      <c r="B20" s="6" t="s">
        <v>59</v>
      </c>
      <c r="C20" s="6"/>
      <c r="D20" s="24"/>
      <c r="E20" s="26"/>
      <c r="F20" s="7"/>
      <c r="G20" s="7"/>
      <c r="H20" s="7"/>
      <c r="I20" s="7"/>
      <c r="J20" s="7"/>
      <c r="K20" s="10"/>
    </row>
    <row r="21" spans="1:11" ht="23.25" x14ac:dyDescent="0.5">
      <c r="A21" s="9"/>
      <c r="B21" s="22" t="s">
        <v>134</v>
      </c>
      <c r="C21" s="6"/>
      <c r="D21" s="24"/>
      <c r="E21" s="26" t="s">
        <v>60</v>
      </c>
      <c r="F21" s="7"/>
      <c r="G21" s="7"/>
      <c r="H21" s="7"/>
      <c r="I21" s="7"/>
      <c r="J21" s="7"/>
      <c r="K21" s="10"/>
    </row>
    <row r="22" spans="1:11" ht="23.25" x14ac:dyDescent="0.5">
      <c r="A22" s="9"/>
      <c r="B22" s="22" t="s">
        <v>61</v>
      </c>
      <c r="C22" s="6"/>
      <c r="D22" s="24"/>
      <c r="E22" s="26" t="s">
        <v>60</v>
      </c>
      <c r="F22" s="7"/>
      <c r="G22" s="7"/>
      <c r="H22" s="7"/>
      <c r="I22" s="7"/>
      <c r="J22" s="7"/>
      <c r="K22" s="10"/>
    </row>
    <row r="23" spans="1:11" ht="23.25" x14ac:dyDescent="0.5">
      <c r="A23" s="9"/>
      <c r="B23" s="22" t="s">
        <v>62</v>
      </c>
      <c r="C23" s="6"/>
      <c r="D23" s="24"/>
      <c r="E23" s="26" t="s">
        <v>60</v>
      </c>
      <c r="F23" s="7"/>
      <c r="G23" s="7"/>
      <c r="H23" s="7"/>
      <c r="I23" s="7"/>
      <c r="J23" s="7"/>
      <c r="K23" s="10"/>
    </row>
    <row r="24" spans="1:11" ht="23.25" x14ac:dyDescent="0.5">
      <c r="A24" s="9"/>
      <c r="B24" s="22" t="s">
        <v>63</v>
      </c>
      <c r="C24" s="6"/>
      <c r="D24" s="24"/>
      <c r="E24" s="26" t="s">
        <v>60</v>
      </c>
      <c r="F24" s="7"/>
      <c r="G24" s="7"/>
      <c r="H24" s="7"/>
      <c r="I24" s="7"/>
      <c r="J24" s="7"/>
      <c r="K24" s="10"/>
    </row>
    <row r="25" spans="1:11" ht="24" thickBot="1" x14ac:dyDescent="0.55000000000000004">
      <c r="A25" s="11"/>
      <c r="B25" s="30" t="s">
        <v>64</v>
      </c>
      <c r="C25" s="60"/>
      <c r="D25" s="61"/>
      <c r="E25" s="31" t="s">
        <v>60</v>
      </c>
      <c r="F25" s="8"/>
      <c r="G25" s="8"/>
      <c r="H25" s="8"/>
      <c r="I25" s="8"/>
      <c r="J25" s="8"/>
      <c r="K25" s="12"/>
    </row>
    <row r="26" spans="1:11" ht="24" thickBot="1" x14ac:dyDescent="0.55000000000000004">
      <c r="A26" s="55"/>
      <c r="B26" s="337" t="s">
        <v>130</v>
      </c>
      <c r="C26" s="338"/>
      <c r="D26" s="59"/>
      <c r="E26" s="56"/>
      <c r="F26" s="57"/>
      <c r="G26" s="57"/>
      <c r="H26" s="57"/>
      <c r="I26" s="57"/>
      <c r="J26" s="57"/>
      <c r="K26" s="58"/>
    </row>
    <row r="27" spans="1:11" s="2" customFormat="1" ht="26.25" x14ac:dyDescent="0.55000000000000004">
      <c r="A27" s="339" t="s">
        <v>43</v>
      </c>
      <c r="B27" s="339"/>
      <c r="C27" s="339"/>
      <c r="D27" s="339"/>
      <c r="E27" s="339"/>
      <c r="F27" s="339"/>
      <c r="G27" s="339"/>
      <c r="H27" s="339"/>
      <c r="I27" s="339"/>
      <c r="J27" s="339"/>
      <c r="K27" s="339"/>
    </row>
    <row r="28" spans="1:11" s="2" customFormat="1" ht="24" thickBot="1" x14ac:dyDescent="0.55000000000000004">
      <c r="A28" s="340" t="str">
        <f>A2</f>
        <v>ส่วนราชการ สำนักช่าง องค์การบริหารส่วนจังหวัดตาก</v>
      </c>
      <c r="B28" s="340"/>
      <c r="C28" s="340"/>
      <c r="D28" s="340"/>
      <c r="E28" s="340"/>
      <c r="F28" s="340"/>
      <c r="G28" s="340"/>
      <c r="H28" s="340"/>
      <c r="I28" s="340"/>
      <c r="J28" s="340"/>
      <c r="K28" s="340"/>
    </row>
    <row r="29" spans="1:11" s="2" customFormat="1" ht="24" thickTop="1" x14ac:dyDescent="0.5">
      <c r="A29" s="341" t="s">
        <v>5</v>
      </c>
      <c r="B29" s="341"/>
      <c r="C29" s="25" t="str">
        <f>C3</f>
        <v>ปรับปรุงซ่อมแซมบ้านพักข้าราชการ สำนักงานคลังจังหวัดตาก</v>
      </c>
      <c r="D29" s="25"/>
      <c r="E29" s="25"/>
      <c r="F29" s="341" t="s">
        <v>0</v>
      </c>
      <c r="G29" s="341"/>
      <c r="H29" s="342" t="str">
        <f>H3</f>
        <v>องค์การบริหารส่วนจังหวัดตาก</v>
      </c>
      <c r="I29" s="342"/>
      <c r="J29" s="342"/>
      <c r="K29" s="342"/>
    </row>
    <row r="30" spans="1:11" s="2" customFormat="1" ht="23.25" x14ac:dyDescent="0.5">
      <c r="A30" s="343" t="s">
        <v>6</v>
      </c>
      <c r="B30" s="343"/>
      <c r="C30" s="344" t="str">
        <f>C4</f>
        <v>บ้านพักข้าราชการสำนักงานคลังจังหวัดตาก ต.ระแหง อ.เมืองตาก จ.ตาก</v>
      </c>
      <c r="D30" s="344"/>
      <c r="E30" s="344"/>
      <c r="F30" s="344" t="s">
        <v>31</v>
      </c>
      <c r="G30" s="344"/>
      <c r="H30" s="344" t="str">
        <f>H4</f>
        <v>วันที่   9   เดือน พฤศจิกายน  พ.ศ. 2550</v>
      </c>
      <c r="I30" s="344"/>
      <c r="J30" s="344"/>
      <c r="K30" s="344"/>
    </row>
    <row r="31" spans="1:11" s="2" customFormat="1" ht="24" thickBot="1" x14ac:dyDescent="0.55000000000000004">
      <c r="A31" s="343" t="s">
        <v>8</v>
      </c>
      <c r="B31" s="343"/>
      <c r="C31" s="344" t="str">
        <f>C5</f>
        <v>004 - 2567</v>
      </c>
      <c r="D31" s="344"/>
      <c r="E31" s="344"/>
      <c r="F31" s="345" t="s">
        <v>35</v>
      </c>
      <c r="G31" s="345"/>
      <c r="H31" s="344" t="str">
        <f>H5</f>
        <v>นายกฤษฎา  รอดสิน</v>
      </c>
      <c r="I31" s="344"/>
      <c r="J31" s="344"/>
      <c r="K31" s="344"/>
    </row>
    <row r="32" spans="1:11" s="2" customFormat="1" ht="23.25" x14ac:dyDescent="0.5">
      <c r="A32" s="350" t="s">
        <v>10</v>
      </c>
      <c r="B32" s="352" t="s">
        <v>11</v>
      </c>
      <c r="C32" s="352"/>
      <c r="D32" s="359" t="s">
        <v>3</v>
      </c>
      <c r="E32" s="356" t="s">
        <v>2</v>
      </c>
      <c r="F32" s="358" t="s">
        <v>42</v>
      </c>
      <c r="G32" s="334"/>
      <c r="H32" s="333" t="s">
        <v>36</v>
      </c>
      <c r="I32" s="334"/>
      <c r="J32" s="48" t="s">
        <v>38</v>
      </c>
      <c r="K32" s="346" t="s">
        <v>4</v>
      </c>
    </row>
    <row r="33" spans="1:12" s="2" customFormat="1" ht="24" thickBot="1" x14ac:dyDescent="0.55000000000000004">
      <c r="A33" s="351"/>
      <c r="B33" s="353"/>
      <c r="C33" s="353"/>
      <c r="D33" s="360"/>
      <c r="E33" s="357"/>
      <c r="F33" s="63" t="s">
        <v>132</v>
      </c>
      <c r="G33" s="49" t="s">
        <v>37</v>
      </c>
      <c r="H33" s="49" t="s">
        <v>132</v>
      </c>
      <c r="I33" s="49" t="s">
        <v>37</v>
      </c>
      <c r="J33" s="49" t="s">
        <v>24</v>
      </c>
      <c r="K33" s="347"/>
    </row>
    <row r="34" spans="1:12" ht="22.5" x14ac:dyDescent="0.45">
      <c r="A34" s="67"/>
      <c r="B34" s="348" t="s">
        <v>131</v>
      </c>
      <c r="C34" s="349"/>
      <c r="D34" s="69"/>
      <c r="E34" s="54"/>
      <c r="F34" s="64"/>
      <c r="G34" s="34"/>
      <c r="H34" s="34"/>
      <c r="I34" s="34"/>
      <c r="J34" s="34"/>
      <c r="K34" s="13"/>
    </row>
    <row r="35" spans="1:12" ht="23.25" x14ac:dyDescent="0.5">
      <c r="A35" s="35"/>
      <c r="B35" s="5" t="s">
        <v>65</v>
      </c>
      <c r="C35" s="18"/>
      <c r="D35" s="26"/>
      <c r="E35" s="23" t="s">
        <v>60</v>
      </c>
      <c r="F35" s="40"/>
      <c r="G35" s="37"/>
      <c r="H35" s="37"/>
      <c r="I35" s="37"/>
      <c r="J35" s="37"/>
      <c r="K35" s="10"/>
    </row>
    <row r="36" spans="1:12" ht="23.25" x14ac:dyDescent="0.5">
      <c r="A36" s="35"/>
      <c r="B36" s="5" t="s">
        <v>66</v>
      </c>
      <c r="C36" s="18"/>
      <c r="D36" s="26"/>
      <c r="E36" s="23" t="s">
        <v>11</v>
      </c>
      <c r="F36" s="40"/>
      <c r="G36" s="37"/>
      <c r="H36" s="37"/>
      <c r="I36" s="37"/>
      <c r="J36" s="37"/>
      <c r="K36" s="10"/>
    </row>
    <row r="37" spans="1:12" ht="23.25" x14ac:dyDescent="0.5">
      <c r="A37" s="35"/>
      <c r="B37" s="5" t="s">
        <v>67</v>
      </c>
      <c r="C37" s="18"/>
      <c r="D37" s="26"/>
      <c r="E37" s="23"/>
      <c r="F37" s="40"/>
      <c r="G37" s="37"/>
      <c r="H37" s="37"/>
      <c r="I37" s="37"/>
      <c r="J37" s="37"/>
      <c r="K37" s="10"/>
    </row>
    <row r="38" spans="1:12" ht="23.25" x14ac:dyDescent="0.5">
      <c r="A38" s="35"/>
      <c r="B38" s="5" t="s">
        <v>68</v>
      </c>
      <c r="C38" s="18"/>
      <c r="D38" s="26"/>
      <c r="E38" s="23" t="s">
        <v>60</v>
      </c>
      <c r="F38" s="40"/>
      <c r="G38" s="37"/>
      <c r="H38" s="37"/>
      <c r="I38" s="37"/>
      <c r="J38" s="37"/>
      <c r="K38" s="10"/>
    </row>
    <row r="39" spans="1:12" ht="23.25" x14ac:dyDescent="0.5">
      <c r="A39" s="35"/>
      <c r="B39" s="5" t="s">
        <v>69</v>
      </c>
      <c r="C39" s="18"/>
      <c r="D39" s="26"/>
      <c r="E39" s="23" t="s">
        <v>60</v>
      </c>
      <c r="F39" s="40"/>
      <c r="G39" s="37"/>
      <c r="H39" s="37"/>
      <c r="I39" s="37"/>
      <c r="J39" s="37"/>
      <c r="K39" s="10"/>
    </row>
    <row r="40" spans="1:12" ht="23.25" x14ac:dyDescent="0.5">
      <c r="A40" s="35"/>
      <c r="B40" s="5" t="s">
        <v>70</v>
      </c>
      <c r="C40" s="18"/>
      <c r="D40" s="26"/>
      <c r="E40" s="23" t="s">
        <v>60</v>
      </c>
      <c r="F40" s="40"/>
      <c r="G40" s="37"/>
      <c r="H40" s="37"/>
      <c r="I40" s="37"/>
      <c r="J40" s="37"/>
      <c r="K40" s="10"/>
    </row>
    <row r="41" spans="1:12" ht="23.25" x14ac:dyDescent="0.5">
      <c r="A41" s="35"/>
      <c r="B41" s="5" t="s">
        <v>71</v>
      </c>
      <c r="C41" s="18"/>
      <c r="D41" s="26"/>
      <c r="E41" s="23" t="s">
        <v>60</v>
      </c>
      <c r="F41" s="40"/>
      <c r="G41" s="37"/>
      <c r="H41" s="37"/>
      <c r="I41" s="37"/>
      <c r="J41" s="37"/>
      <c r="K41" s="10"/>
      <c r="L41" s="1" t="s">
        <v>1</v>
      </c>
    </row>
    <row r="42" spans="1:12" ht="23.25" x14ac:dyDescent="0.5">
      <c r="A42" s="35"/>
      <c r="B42" s="5" t="s">
        <v>72</v>
      </c>
      <c r="C42" s="18"/>
      <c r="D42" s="26"/>
      <c r="E42" s="23" t="s">
        <v>60</v>
      </c>
      <c r="F42" s="40"/>
      <c r="G42" s="37"/>
      <c r="H42" s="37"/>
      <c r="I42" s="37"/>
      <c r="J42" s="37"/>
      <c r="K42" s="10"/>
    </row>
    <row r="43" spans="1:12" ht="23.25" x14ac:dyDescent="0.5">
      <c r="A43" s="35"/>
      <c r="B43" s="5" t="s">
        <v>73</v>
      </c>
      <c r="C43" s="18"/>
      <c r="D43" s="26"/>
      <c r="E43" s="23" t="s">
        <v>11</v>
      </c>
      <c r="F43" s="40"/>
      <c r="G43" s="37"/>
      <c r="H43" s="37"/>
      <c r="I43" s="37"/>
      <c r="J43" s="37"/>
      <c r="K43" s="10"/>
    </row>
    <row r="44" spans="1:12" ht="23.25" x14ac:dyDescent="0.5">
      <c r="A44" s="35"/>
      <c r="B44" s="5" t="s">
        <v>74</v>
      </c>
      <c r="C44" s="18"/>
      <c r="D44" s="26"/>
      <c r="E44" s="23" t="s">
        <v>11</v>
      </c>
      <c r="F44" s="40"/>
      <c r="G44" s="37"/>
      <c r="H44" s="37"/>
      <c r="I44" s="37"/>
      <c r="J44" s="37"/>
      <c r="K44" s="10"/>
    </row>
    <row r="45" spans="1:12" ht="23.25" x14ac:dyDescent="0.5">
      <c r="A45" s="35"/>
      <c r="B45" s="5" t="s">
        <v>75</v>
      </c>
      <c r="C45" s="18"/>
      <c r="D45" s="26"/>
      <c r="E45" s="23" t="s">
        <v>11</v>
      </c>
      <c r="F45" s="40"/>
      <c r="G45" s="37"/>
      <c r="H45" s="37"/>
      <c r="I45" s="37"/>
      <c r="J45" s="37"/>
      <c r="K45" s="10"/>
    </row>
    <row r="46" spans="1:12" ht="23.25" x14ac:dyDescent="0.5">
      <c r="A46" s="16"/>
      <c r="B46" s="5" t="s">
        <v>76</v>
      </c>
      <c r="C46" s="18"/>
      <c r="D46" s="26"/>
      <c r="E46" s="46"/>
      <c r="F46" s="20"/>
      <c r="G46" s="7"/>
      <c r="H46" s="7"/>
      <c r="I46" s="7"/>
      <c r="J46" s="7"/>
      <c r="K46" s="10"/>
    </row>
    <row r="47" spans="1:12" ht="23.25" x14ac:dyDescent="0.5">
      <c r="A47" s="16"/>
      <c r="B47" s="5" t="s">
        <v>77</v>
      </c>
      <c r="C47" s="18"/>
      <c r="D47" s="26"/>
      <c r="E47" s="23" t="s">
        <v>78</v>
      </c>
      <c r="F47" s="20"/>
      <c r="G47" s="7"/>
      <c r="H47" s="7"/>
      <c r="I47" s="7"/>
      <c r="J47" s="7"/>
      <c r="K47" s="10"/>
    </row>
    <row r="48" spans="1:12" ht="23.25" x14ac:dyDescent="0.5">
      <c r="A48" s="16"/>
      <c r="B48" s="5" t="s">
        <v>79</v>
      </c>
      <c r="C48" s="18"/>
      <c r="D48" s="26"/>
      <c r="E48" s="23" t="s">
        <v>78</v>
      </c>
      <c r="F48" s="20"/>
      <c r="G48" s="7"/>
      <c r="H48" s="7"/>
      <c r="I48" s="7"/>
      <c r="J48" s="7"/>
      <c r="K48" s="10"/>
    </row>
    <row r="49" spans="1:11" ht="23.25" x14ac:dyDescent="0.5">
      <c r="A49" s="16"/>
      <c r="B49" s="5" t="s">
        <v>80</v>
      </c>
      <c r="C49" s="18"/>
      <c r="D49" s="26"/>
      <c r="E49" s="23" t="s">
        <v>78</v>
      </c>
      <c r="F49" s="20"/>
      <c r="G49" s="7"/>
      <c r="H49" s="7"/>
      <c r="I49" s="7"/>
      <c r="J49" s="7"/>
      <c r="K49" s="10"/>
    </row>
    <row r="50" spans="1:11" ht="23.25" x14ac:dyDescent="0.5">
      <c r="A50" s="16"/>
      <c r="B50" s="5" t="s">
        <v>81</v>
      </c>
      <c r="C50" s="18"/>
      <c r="D50" s="26"/>
      <c r="E50" s="23" t="s">
        <v>78</v>
      </c>
      <c r="F50" s="20"/>
      <c r="G50" s="7"/>
      <c r="H50" s="7"/>
      <c r="I50" s="7"/>
      <c r="J50" s="7"/>
      <c r="K50" s="10"/>
    </row>
    <row r="51" spans="1:11" ht="24" thickBot="1" x14ac:dyDescent="0.55000000000000004">
      <c r="A51" s="68"/>
      <c r="B51" s="81" t="s">
        <v>82</v>
      </c>
      <c r="C51" s="70"/>
      <c r="D51" s="31"/>
      <c r="E51" s="29" t="s">
        <v>78</v>
      </c>
      <c r="F51" s="65"/>
      <c r="G51" s="8"/>
      <c r="H51" s="8"/>
      <c r="I51" s="8"/>
      <c r="J51" s="8"/>
      <c r="K51" s="12"/>
    </row>
    <row r="52" spans="1:11" ht="24" thickBot="1" x14ac:dyDescent="0.55000000000000004">
      <c r="A52" s="55"/>
      <c r="B52" s="337" t="s">
        <v>130</v>
      </c>
      <c r="C52" s="338"/>
      <c r="D52" s="62"/>
      <c r="E52" s="56"/>
      <c r="F52" s="66"/>
      <c r="G52" s="57"/>
      <c r="H52" s="57"/>
      <c r="I52" s="57"/>
      <c r="J52" s="57"/>
      <c r="K52" s="58"/>
    </row>
    <row r="53" spans="1:11" s="2" customFormat="1" ht="26.25" x14ac:dyDescent="0.55000000000000004">
      <c r="A53" s="339" t="s">
        <v>43</v>
      </c>
      <c r="B53" s="339"/>
      <c r="C53" s="339"/>
      <c r="D53" s="339"/>
      <c r="E53" s="339"/>
      <c r="F53" s="339"/>
      <c r="G53" s="339"/>
      <c r="H53" s="339"/>
      <c r="I53" s="339"/>
      <c r="J53" s="339"/>
      <c r="K53" s="339"/>
    </row>
    <row r="54" spans="1:11" s="2" customFormat="1" ht="24" thickBot="1" x14ac:dyDescent="0.55000000000000004">
      <c r="A54" s="340" t="str">
        <f>A28</f>
        <v>ส่วนราชการ สำนักช่าง องค์การบริหารส่วนจังหวัดตาก</v>
      </c>
      <c r="B54" s="340"/>
      <c r="C54" s="340"/>
      <c r="D54" s="340"/>
      <c r="E54" s="340"/>
      <c r="F54" s="340"/>
      <c r="G54" s="340"/>
      <c r="H54" s="340"/>
      <c r="I54" s="340"/>
      <c r="J54" s="340"/>
      <c r="K54" s="340"/>
    </row>
    <row r="55" spans="1:11" s="2" customFormat="1" ht="24" thickTop="1" x14ac:dyDescent="0.5">
      <c r="A55" s="341" t="s">
        <v>5</v>
      </c>
      <c r="B55" s="341"/>
      <c r="C55" s="25" t="str">
        <f>C29</f>
        <v>ปรับปรุงซ่อมแซมบ้านพักข้าราชการ สำนักงานคลังจังหวัดตาก</v>
      </c>
      <c r="D55" s="25"/>
      <c r="E55" s="25"/>
      <c r="F55" s="341" t="s">
        <v>0</v>
      </c>
      <c r="G55" s="341"/>
      <c r="H55" s="342" t="str">
        <f>H29</f>
        <v>องค์การบริหารส่วนจังหวัดตาก</v>
      </c>
      <c r="I55" s="342"/>
      <c r="J55" s="342"/>
      <c r="K55" s="342"/>
    </row>
    <row r="56" spans="1:11" s="2" customFormat="1" ht="23.25" x14ac:dyDescent="0.5">
      <c r="A56" s="343" t="s">
        <v>6</v>
      </c>
      <c r="B56" s="343"/>
      <c r="C56" s="344" t="str">
        <f>C30</f>
        <v>บ้านพักข้าราชการสำนักงานคลังจังหวัดตาก ต.ระแหง อ.เมืองตาก จ.ตาก</v>
      </c>
      <c r="D56" s="344"/>
      <c r="E56" s="344"/>
      <c r="F56" s="344" t="s">
        <v>31</v>
      </c>
      <c r="G56" s="344"/>
      <c r="H56" s="344" t="str">
        <f>H30</f>
        <v>วันที่   9   เดือน พฤศจิกายน  พ.ศ. 2550</v>
      </c>
      <c r="I56" s="344"/>
      <c r="J56" s="344"/>
      <c r="K56" s="344"/>
    </row>
    <row r="57" spans="1:11" s="2" customFormat="1" ht="24" thickBot="1" x14ac:dyDescent="0.55000000000000004">
      <c r="A57" s="343" t="s">
        <v>8</v>
      </c>
      <c r="B57" s="343"/>
      <c r="C57" s="344" t="str">
        <f>C31</f>
        <v>004 - 2567</v>
      </c>
      <c r="D57" s="344"/>
      <c r="E57" s="344"/>
      <c r="F57" s="345" t="s">
        <v>35</v>
      </c>
      <c r="G57" s="345"/>
      <c r="H57" s="344" t="str">
        <f>H31</f>
        <v>นายกฤษฎา  รอดสิน</v>
      </c>
      <c r="I57" s="344"/>
      <c r="J57" s="344"/>
      <c r="K57" s="344"/>
    </row>
    <row r="58" spans="1:11" s="2" customFormat="1" ht="23.25" x14ac:dyDescent="0.5">
      <c r="A58" s="350" t="s">
        <v>10</v>
      </c>
      <c r="B58" s="352" t="s">
        <v>11</v>
      </c>
      <c r="C58" s="352"/>
      <c r="D58" s="354" t="s">
        <v>3</v>
      </c>
      <c r="E58" s="356" t="s">
        <v>2</v>
      </c>
      <c r="F58" s="333" t="s">
        <v>42</v>
      </c>
      <c r="G58" s="334"/>
      <c r="H58" s="333" t="s">
        <v>36</v>
      </c>
      <c r="I58" s="334"/>
      <c r="J58" s="48" t="s">
        <v>38</v>
      </c>
      <c r="K58" s="346" t="s">
        <v>4</v>
      </c>
    </row>
    <row r="59" spans="1:11" s="2" customFormat="1" ht="24" thickBot="1" x14ac:dyDescent="0.55000000000000004">
      <c r="A59" s="351"/>
      <c r="B59" s="353"/>
      <c r="C59" s="353"/>
      <c r="D59" s="355"/>
      <c r="E59" s="357"/>
      <c r="F59" s="49" t="s">
        <v>132</v>
      </c>
      <c r="G59" s="49" t="s">
        <v>37</v>
      </c>
      <c r="H59" s="49" t="s">
        <v>132</v>
      </c>
      <c r="I59" s="49" t="s">
        <v>37</v>
      </c>
      <c r="J59" s="49" t="s">
        <v>24</v>
      </c>
      <c r="K59" s="347"/>
    </row>
    <row r="60" spans="1:11" ht="22.5" x14ac:dyDescent="0.45">
      <c r="A60" s="67"/>
      <c r="B60" s="348" t="s">
        <v>131</v>
      </c>
      <c r="C60" s="349"/>
      <c r="D60" s="69"/>
      <c r="E60" s="54"/>
      <c r="F60" s="64"/>
      <c r="G60" s="34"/>
      <c r="H60" s="34"/>
      <c r="I60" s="34"/>
      <c r="J60" s="34"/>
      <c r="K60" s="13"/>
    </row>
    <row r="61" spans="1:11" ht="23.25" x14ac:dyDescent="0.5">
      <c r="A61" s="35"/>
      <c r="B61" s="5" t="s">
        <v>83</v>
      </c>
      <c r="C61" s="18"/>
      <c r="D61" s="26"/>
      <c r="E61" s="23" t="s">
        <v>78</v>
      </c>
      <c r="F61" s="40"/>
      <c r="G61" s="37"/>
      <c r="H61" s="37"/>
      <c r="I61" s="37"/>
      <c r="J61" s="37"/>
      <c r="K61" s="10"/>
    </row>
    <row r="62" spans="1:11" ht="23.25" x14ac:dyDescent="0.5">
      <c r="A62" s="35"/>
      <c r="B62" s="5" t="s">
        <v>84</v>
      </c>
      <c r="C62" s="18"/>
      <c r="D62" s="26"/>
      <c r="E62" s="23" t="s">
        <v>78</v>
      </c>
      <c r="F62" s="40"/>
      <c r="G62" s="37"/>
      <c r="H62" s="37"/>
      <c r="I62" s="37"/>
      <c r="J62" s="37"/>
      <c r="K62" s="10"/>
    </row>
    <row r="63" spans="1:11" ht="23.25" x14ac:dyDescent="0.5">
      <c r="A63" s="35"/>
      <c r="B63" s="5" t="s">
        <v>85</v>
      </c>
      <c r="C63" s="18"/>
      <c r="D63" s="26"/>
      <c r="E63" s="23" t="s">
        <v>78</v>
      </c>
      <c r="F63" s="40"/>
      <c r="G63" s="37"/>
      <c r="H63" s="37"/>
      <c r="I63" s="37"/>
      <c r="J63" s="37"/>
      <c r="K63" s="10"/>
    </row>
    <row r="64" spans="1:11" ht="23.25" x14ac:dyDescent="0.5">
      <c r="A64" s="35"/>
      <c r="B64" s="5" t="s">
        <v>86</v>
      </c>
      <c r="C64" s="18"/>
      <c r="D64" s="26"/>
      <c r="E64" s="23" t="s">
        <v>78</v>
      </c>
      <c r="F64" s="40"/>
      <c r="G64" s="37"/>
      <c r="H64" s="37"/>
      <c r="I64" s="37"/>
      <c r="J64" s="37"/>
      <c r="K64" s="10"/>
    </row>
    <row r="65" spans="1:12" ht="23.25" x14ac:dyDescent="0.5">
      <c r="A65" s="35"/>
      <c r="B65" s="5" t="s">
        <v>87</v>
      </c>
      <c r="C65" s="18"/>
      <c r="D65" s="26"/>
      <c r="E65" s="23" t="s">
        <v>78</v>
      </c>
      <c r="F65" s="40"/>
      <c r="G65" s="37"/>
      <c r="H65" s="37"/>
      <c r="I65" s="37"/>
      <c r="J65" s="37"/>
      <c r="K65" s="10"/>
    </row>
    <row r="66" spans="1:12" ht="23.25" x14ac:dyDescent="0.5">
      <c r="A66" s="35"/>
      <c r="B66" s="5" t="s">
        <v>88</v>
      </c>
      <c r="C66" s="18"/>
      <c r="D66" s="26"/>
      <c r="E66" s="23" t="s">
        <v>78</v>
      </c>
      <c r="F66" s="40"/>
      <c r="G66" s="37"/>
      <c r="H66" s="37"/>
      <c r="I66" s="37"/>
      <c r="J66" s="37"/>
      <c r="K66" s="10"/>
    </row>
    <row r="67" spans="1:12" ht="23.25" x14ac:dyDescent="0.5">
      <c r="A67" s="35"/>
      <c r="B67" s="5" t="s">
        <v>89</v>
      </c>
      <c r="C67" s="18"/>
      <c r="D67" s="26"/>
      <c r="E67" s="23" t="s">
        <v>78</v>
      </c>
      <c r="F67" s="40"/>
      <c r="G67" s="37"/>
      <c r="H67" s="37"/>
      <c r="I67" s="37"/>
      <c r="J67" s="37"/>
      <c r="K67" s="10"/>
      <c r="L67" s="1" t="s">
        <v>1</v>
      </c>
    </row>
    <row r="68" spans="1:12" ht="23.25" x14ac:dyDescent="0.5">
      <c r="A68" s="35"/>
      <c r="B68" s="5" t="s">
        <v>90</v>
      </c>
      <c r="C68" s="18"/>
      <c r="D68" s="26"/>
      <c r="E68" s="23" t="s">
        <v>78</v>
      </c>
      <c r="F68" s="40"/>
      <c r="G68" s="37"/>
      <c r="H68" s="37"/>
      <c r="I68" s="37"/>
      <c r="J68" s="37"/>
      <c r="K68" s="10"/>
    </row>
    <row r="69" spans="1:12" ht="23.25" x14ac:dyDescent="0.5">
      <c r="A69" s="35"/>
      <c r="B69" s="5" t="s">
        <v>91</v>
      </c>
      <c r="C69" s="18"/>
      <c r="D69" s="26"/>
      <c r="E69" s="23" t="s">
        <v>78</v>
      </c>
      <c r="F69" s="40"/>
      <c r="G69" s="37"/>
      <c r="H69" s="37"/>
      <c r="I69" s="37"/>
      <c r="J69" s="37"/>
      <c r="K69" s="10"/>
    </row>
    <row r="70" spans="1:12" ht="23.25" x14ac:dyDescent="0.5">
      <c r="A70" s="35"/>
      <c r="B70" s="5" t="s">
        <v>92</v>
      </c>
      <c r="C70" s="18"/>
      <c r="D70" s="26"/>
      <c r="E70" s="23" t="s">
        <v>78</v>
      </c>
      <c r="F70" s="40"/>
      <c r="G70" s="37"/>
      <c r="H70" s="37"/>
      <c r="I70" s="37"/>
      <c r="J70" s="37"/>
      <c r="K70" s="10"/>
    </row>
    <row r="71" spans="1:12" ht="23.25" x14ac:dyDescent="0.5">
      <c r="A71" s="35"/>
      <c r="B71" s="21" t="s">
        <v>93</v>
      </c>
      <c r="C71" s="24"/>
      <c r="D71" s="26"/>
      <c r="E71" s="23" t="s">
        <v>11</v>
      </c>
      <c r="F71" s="40"/>
      <c r="G71" s="37"/>
      <c r="H71" s="37"/>
      <c r="I71" s="37"/>
      <c r="J71" s="37"/>
      <c r="K71" s="10"/>
    </row>
    <row r="72" spans="1:12" ht="23.25" x14ac:dyDescent="0.5">
      <c r="A72" s="16"/>
      <c r="B72" s="331" t="s">
        <v>46</v>
      </c>
      <c r="C72" s="332"/>
      <c r="D72" s="72"/>
      <c r="E72" s="15"/>
      <c r="F72" s="20"/>
      <c r="G72" s="7"/>
      <c r="H72" s="7"/>
      <c r="I72" s="7"/>
      <c r="J72" s="7"/>
      <c r="K72" s="10"/>
    </row>
    <row r="73" spans="1:12" ht="23.25" x14ac:dyDescent="0.5">
      <c r="A73" s="16"/>
      <c r="B73" s="21" t="s">
        <v>94</v>
      </c>
      <c r="C73" s="27"/>
      <c r="D73" s="26"/>
      <c r="E73" s="23"/>
      <c r="F73" s="20"/>
      <c r="G73" s="7"/>
      <c r="H73" s="7"/>
      <c r="I73" s="7"/>
      <c r="J73" s="7"/>
      <c r="K73" s="10"/>
    </row>
    <row r="74" spans="1:12" ht="23.25" x14ac:dyDescent="0.5">
      <c r="A74" s="16"/>
      <c r="B74" s="5" t="s">
        <v>95</v>
      </c>
      <c r="C74" s="74"/>
      <c r="D74" s="26"/>
      <c r="E74" s="23" t="s">
        <v>96</v>
      </c>
      <c r="F74" s="20"/>
      <c r="G74" s="7"/>
      <c r="H74" s="7"/>
      <c r="I74" s="7"/>
      <c r="J74" s="7"/>
      <c r="K74" s="10"/>
    </row>
    <row r="75" spans="1:12" ht="23.25" x14ac:dyDescent="0.5">
      <c r="A75" s="16"/>
      <c r="B75" s="5" t="s">
        <v>97</v>
      </c>
      <c r="C75" s="74"/>
      <c r="D75" s="26"/>
      <c r="E75" s="23" t="s">
        <v>96</v>
      </c>
      <c r="F75" s="20"/>
      <c r="G75" s="7"/>
      <c r="H75" s="7"/>
      <c r="I75" s="7"/>
      <c r="J75" s="7"/>
      <c r="K75" s="10"/>
    </row>
    <row r="76" spans="1:12" ht="23.25" x14ac:dyDescent="0.5">
      <c r="A76" s="16"/>
      <c r="B76" s="5" t="s">
        <v>98</v>
      </c>
      <c r="C76" s="74"/>
      <c r="D76" s="26"/>
      <c r="E76" s="23" t="s">
        <v>96</v>
      </c>
      <c r="F76" s="20"/>
      <c r="G76" s="7"/>
      <c r="H76" s="7"/>
      <c r="I76" s="7"/>
      <c r="J76" s="7"/>
      <c r="K76" s="10"/>
    </row>
    <row r="77" spans="1:12" ht="24" thickBot="1" x14ac:dyDescent="0.55000000000000004">
      <c r="A77" s="68"/>
      <c r="B77" s="73" t="s">
        <v>99</v>
      </c>
      <c r="C77" s="71"/>
      <c r="D77" s="26"/>
      <c r="E77" s="50"/>
      <c r="F77" s="65"/>
      <c r="G77" s="8"/>
      <c r="H77" s="8"/>
      <c r="I77" s="8"/>
      <c r="J77" s="8"/>
      <c r="K77" s="12"/>
    </row>
    <row r="78" spans="1:12" ht="24" thickBot="1" x14ac:dyDescent="0.55000000000000004">
      <c r="A78" s="55"/>
      <c r="B78" s="337" t="s">
        <v>130</v>
      </c>
      <c r="C78" s="338"/>
      <c r="D78" s="59"/>
      <c r="E78" s="56"/>
      <c r="F78" s="57"/>
      <c r="G78" s="57"/>
      <c r="H78" s="57"/>
      <c r="I78" s="57"/>
      <c r="J78" s="57"/>
      <c r="K78" s="58"/>
    </row>
    <row r="79" spans="1:12" s="2" customFormat="1" ht="26.25" x14ac:dyDescent="0.55000000000000004">
      <c r="A79" s="339" t="s">
        <v>43</v>
      </c>
      <c r="B79" s="339"/>
      <c r="C79" s="339"/>
      <c r="D79" s="339"/>
      <c r="E79" s="339"/>
      <c r="F79" s="339"/>
      <c r="G79" s="339"/>
      <c r="H79" s="339"/>
      <c r="I79" s="339"/>
      <c r="J79" s="339"/>
      <c r="K79" s="339"/>
    </row>
    <row r="80" spans="1:12" s="2" customFormat="1" ht="24" thickBot="1" x14ac:dyDescent="0.55000000000000004">
      <c r="A80" s="340" t="str">
        <f>A54</f>
        <v>ส่วนราชการ สำนักช่าง องค์การบริหารส่วนจังหวัดตาก</v>
      </c>
      <c r="B80" s="340"/>
      <c r="C80" s="340"/>
      <c r="D80" s="340"/>
      <c r="E80" s="340"/>
      <c r="F80" s="340"/>
      <c r="G80" s="340"/>
      <c r="H80" s="340"/>
      <c r="I80" s="340"/>
      <c r="J80" s="340"/>
      <c r="K80" s="340"/>
    </row>
    <row r="81" spans="1:12" s="2" customFormat="1" ht="24" thickTop="1" x14ac:dyDescent="0.5">
      <c r="A81" s="341" t="s">
        <v>5</v>
      </c>
      <c r="B81" s="341"/>
      <c r="C81" s="25" t="str">
        <f>C55</f>
        <v>ปรับปรุงซ่อมแซมบ้านพักข้าราชการ สำนักงานคลังจังหวัดตาก</v>
      </c>
      <c r="D81" s="25"/>
      <c r="E81" s="25"/>
      <c r="F81" s="341" t="s">
        <v>0</v>
      </c>
      <c r="G81" s="341"/>
      <c r="H81" s="342" t="str">
        <f>H55</f>
        <v>องค์การบริหารส่วนจังหวัดตาก</v>
      </c>
      <c r="I81" s="342"/>
      <c r="J81" s="342"/>
      <c r="K81" s="342"/>
    </row>
    <row r="82" spans="1:12" s="2" customFormat="1" ht="23.25" x14ac:dyDescent="0.5">
      <c r="A82" s="343" t="s">
        <v>6</v>
      </c>
      <c r="B82" s="343"/>
      <c r="C82" s="344" t="str">
        <f>C56</f>
        <v>บ้านพักข้าราชการสำนักงานคลังจังหวัดตาก ต.ระแหง อ.เมืองตาก จ.ตาก</v>
      </c>
      <c r="D82" s="344"/>
      <c r="E82" s="344"/>
      <c r="F82" s="344" t="s">
        <v>31</v>
      </c>
      <c r="G82" s="344"/>
      <c r="H82" s="344" t="str">
        <f>H56</f>
        <v>วันที่   9   เดือน พฤศจิกายน  พ.ศ. 2550</v>
      </c>
      <c r="I82" s="344"/>
      <c r="J82" s="344"/>
      <c r="K82" s="344"/>
    </row>
    <row r="83" spans="1:12" s="2" customFormat="1" ht="24" thickBot="1" x14ac:dyDescent="0.55000000000000004">
      <c r="A83" s="343" t="s">
        <v>8</v>
      </c>
      <c r="B83" s="343"/>
      <c r="C83" s="344" t="str">
        <f>C57</f>
        <v>004 - 2567</v>
      </c>
      <c r="D83" s="344"/>
      <c r="E83" s="344"/>
      <c r="F83" s="345" t="s">
        <v>35</v>
      </c>
      <c r="G83" s="345"/>
      <c r="H83" s="344" t="str">
        <f>H57</f>
        <v>นายกฤษฎา  รอดสิน</v>
      </c>
      <c r="I83" s="344"/>
      <c r="J83" s="344"/>
      <c r="K83" s="344"/>
    </row>
    <row r="84" spans="1:12" s="2" customFormat="1" ht="23.25" x14ac:dyDescent="0.5">
      <c r="A84" s="350" t="s">
        <v>10</v>
      </c>
      <c r="B84" s="352" t="s">
        <v>11</v>
      </c>
      <c r="C84" s="352"/>
      <c r="D84" s="354" t="s">
        <v>3</v>
      </c>
      <c r="E84" s="356" t="s">
        <v>2</v>
      </c>
      <c r="F84" s="333" t="s">
        <v>42</v>
      </c>
      <c r="G84" s="334"/>
      <c r="H84" s="333" t="s">
        <v>36</v>
      </c>
      <c r="I84" s="334"/>
      <c r="J84" s="48" t="s">
        <v>38</v>
      </c>
      <c r="K84" s="346" t="s">
        <v>4</v>
      </c>
    </row>
    <row r="85" spans="1:12" s="2" customFormat="1" ht="24" thickBot="1" x14ac:dyDescent="0.55000000000000004">
      <c r="A85" s="351"/>
      <c r="B85" s="353"/>
      <c r="C85" s="353"/>
      <c r="D85" s="355"/>
      <c r="E85" s="357"/>
      <c r="F85" s="49" t="s">
        <v>132</v>
      </c>
      <c r="G85" s="49" t="s">
        <v>37</v>
      </c>
      <c r="H85" s="49" t="s">
        <v>132</v>
      </c>
      <c r="I85" s="49" t="s">
        <v>37</v>
      </c>
      <c r="J85" s="49" t="s">
        <v>24</v>
      </c>
      <c r="K85" s="347"/>
    </row>
    <row r="86" spans="1:12" ht="22.5" x14ac:dyDescent="0.45">
      <c r="A86" s="67"/>
      <c r="B86" s="348" t="s">
        <v>131</v>
      </c>
      <c r="C86" s="349"/>
      <c r="D86" s="75"/>
      <c r="E86" s="53"/>
      <c r="F86" s="34"/>
      <c r="G86" s="34"/>
      <c r="H86" s="34"/>
      <c r="I86" s="34"/>
      <c r="J86" s="34"/>
      <c r="K86" s="13"/>
    </row>
    <row r="87" spans="1:12" ht="23.25" x14ac:dyDescent="0.5">
      <c r="A87" s="35"/>
      <c r="B87" s="331" t="s">
        <v>100</v>
      </c>
      <c r="C87" s="332"/>
      <c r="D87" s="23" t="s">
        <v>60</v>
      </c>
      <c r="E87" s="43"/>
      <c r="F87" s="37"/>
      <c r="G87" s="37"/>
      <c r="H87" s="37"/>
      <c r="I87" s="37"/>
      <c r="J87" s="37"/>
      <c r="K87" s="10"/>
    </row>
    <row r="88" spans="1:12" ht="23.25" x14ac:dyDescent="0.5">
      <c r="A88" s="35"/>
      <c r="B88" s="331" t="s">
        <v>101</v>
      </c>
      <c r="C88" s="332"/>
      <c r="D88" s="28" t="s">
        <v>60</v>
      </c>
      <c r="E88" s="44"/>
      <c r="F88" s="40"/>
      <c r="G88" s="37"/>
      <c r="H88" s="37"/>
      <c r="I88" s="37"/>
      <c r="J88" s="37"/>
      <c r="K88" s="10"/>
    </row>
    <row r="89" spans="1:12" ht="23.25" x14ac:dyDescent="0.5">
      <c r="A89" s="35"/>
      <c r="B89" s="331" t="s">
        <v>102</v>
      </c>
      <c r="C89" s="332"/>
      <c r="D89" s="28" t="s">
        <v>60</v>
      </c>
      <c r="E89" s="45"/>
      <c r="F89" s="37"/>
      <c r="G89" s="37"/>
      <c r="H89" s="37"/>
      <c r="I89" s="37"/>
      <c r="J89" s="37"/>
      <c r="K89" s="10"/>
    </row>
    <row r="90" spans="1:12" ht="23.25" x14ac:dyDescent="0.5">
      <c r="A90" s="35"/>
      <c r="B90" s="331" t="s">
        <v>103</v>
      </c>
      <c r="C90" s="332"/>
      <c r="D90" s="28" t="s">
        <v>60</v>
      </c>
      <c r="E90" s="45"/>
      <c r="F90" s="37"/>
      <c r="G90" s="37"/>
      <c r="H90" s="37"/>
      <c r="I90" s="37"/>
      <c r="J90" s="37"/>
      <c r="K90" s="10"/>
    </row>
    <row r="91" spans="1:12" ht="23.25" x14ac:dyDescent="0.5">
      <c r="A91" s="35"/>
      <c r="B91" s="5" t="s">
        <v>104</v>
      </c>
      <c r="C91" s="74"/>
      <c r="D91" s="28"/>
      <c r="E91" s="45"/>
      <c r="F91" s="37"/>
      <c r="G91" s="37"/>
      <c r="H91" s="37"/>
      <c r="I91" s="37"/>
      <c r="J91" s="37"/>
      <c r="K91" s="10"/>
    </row>
    <row r="92" spans="1:12" ht="23.25" x14ac:dyDescent="0.5">
      <c r="A92" s="35"/>
      <c r="B92" s="331" t="s">
        <v>105</v>
      </c>
      <c r="C92" s="332"/>
      <c r="D92" s="28" t="s">
        <v>60</v>
      </c>
      <c r="E92" s="45"/>
      <c r="F92" s="37"/>
      <c r="G92" s="37"/>
      <c r="H92" s="37"/>
      <c r="I92" s="37"/>
      <c r="J92" s="37"/>
      <c r="K92" s="10"/>
    </row>
    <row r="93" spans="1:12" ht="23.25" x14ac:dyDescent="0.5">
      <c r="A93" s="35"/>
      <c r="B93" s="21" t="s">
        <v>106</v>
      </c>
      <c r="C93" s="27"/>
      <c r="D93" s="28"/>
      <c r="E93" s="45"/>
      <c r="F93" s="37"/>
      <c r="G93" s="37"/>
      <c r="H93" s="37"/>
      <c r="I93" s="37"/>
      <c r="J93" s="37"/>
      <c r="K93" s="10"/>
      <c r="L93" s="1" t="s">
        <v>1</v>
      </c>
    </row>
    <row r="94" spans="1:12" ht="23.25" x14ac:dyDescent="0.5">
      <c r="A94" s="35"/>
      <c r="B94" s="21" t="s">
        <v>107</v>
      </c>
      <c r="C94" s="27"/>
      <c r="D94" s="28" t="s">
        <v>96</v>
      </c>
      <c r="E94" s="45"/>
      <c r="F94" s="37"/>
      <c r="G94" s="37"/>
      <c r="H94" s="37"/>
      <c r="I94" s="37"/>
      <c r="J94" s="37"/>
      <c r="K94" s="10"/>
    </row>
    <row r="95" spans="1:12" ht="23.25" x14ac:dyDescent="0.5">
      <c r="A95" s="35"/>
      <c r="B95" s="21" t="s">
        <v>108</v>
      </c>
      <c r="C95" s="27"/>
      <c r="D95" s="28" t="s">
        <v>96</v>
      </c>
      <c r="E95" s="45"/>
      <c r="F95" s="37"/>
      <c r="G95" s="37"/>
      <c r="H95" s="37"/>
      <c r="I95" s="37"/>
      <c r="J95" s="37"/>
      <c r="K95" s="10"/>
    </row>
    <row r="96" spans="1:12" ht="23.25" x14ac:dyDescent="0.5">
      <c r="A96" s="38"/>
      <c r="B96" s="21" t="s">
        <v>109</v>
      </c>
      <c r="C96" s="24"/>
      <c r="D96" s="28" t="s">
        <v>11</v>
      </c>
      <c r="E96" s="45"/>
      <c r="F96" s="37"/>
      <c r="G96" s="37"/>
      <c r="H96" s="37"/>
      <c r="I96" s="37"/>
      <c r="J96" s="37"/>
      <c r="K96" s="10"/>
    </row>
    <row r="97" spans="1:11" ht="23.25" x14ac:dyDescent="0.5">
      <c r="A97" s="38"/>
      <c r="B97" s="21" t="s">
        <v>110</v>
      </c>
      <c r="C97" s="24"/>
      <c r="D97" s="28"/>
      <c r="E97" s="45"/>
      <c r="F97" s="37"/>
      <c r="G97" s="37"/>
      <c r="H97" s="37"/>
      <c r="I97" s="37"/>
      <c r="J97" s="37"/>
      <c r="K97" s="10"/>
    </row>
    <row r="98" spans="1:11" ht="23.25" x14ac:dyDescent="0.5">
      <c r="A98" s="9"/>
      <c r="B98" s="21" t="s">
        <v>111</v>
      </c>
      <c r="C98" s="24"/>
      <c r="D98" s="28"/>
      <c r="E98" s="46"/>
      <c r="F98" s="7"/>
      <c r="G98" s="7"/>
      <c r="H98" s="7"/>
      <c r="I98" s="7"/>
      <c r="J98" s="7"/>
      <c r="K98" s="10"/>
    </row>
    <row r="99" spans="1:11" ht="23.25" x14ac:dyDescent="0.5">
      <c r="A99" s="9"/>
      <c r="B99" s="21" t="s">
        <v>112</v>
      </c>
      <c r="C99" s="24"/>
      <c r="D99" s="28" t="s">
        <v>45</v>
      </c>
      <c r="E99" s="46"/>
      <c r="F99" s="7"/>
      <c r="G99" s="7"/>
      <c r="H99" s="7"/>
      <c r="I99" s="7"/>
      <c r="J99" s="7"/>
      <c r="K99" s="10"/>
    </row>
    <row r="100" spans="1:11" ht="23.25" x14ac:dyDescent="0.5">
      <c r="A100" s="9"/>
      <c r="B100" s="21" t="s">
        <v>113</v>
      </c>
      <c r="C100" s="24"/>
      <c r="D100" s="28" t="s">
        <v>45</v>
      </c>
      <c r="E100" s="46"/>
      <c r="F100" s="7"/>
      <c r="G100" s="7"/>
      <c r="H100" s="7"/>
      <c r="I100" s="7"/>
      <c r="J100" s="7"/>
      <c r="K100" s="10"/>
    </row>
    <row r="101" spans="1:11" ht="23.25" x14ac:dyDescent="0.5">
      <c r="A101" s="9"/>
      <c r="B101" s="21" t="s">
        <v>114</v>
      </c>
      <c r="C101" s="24"/>
      <c r="D101" s="28" t="s">
        <v>45</v>
      </c>
      <c r="E101" s="46"/>
      <c r="F101" s="7"/>
      <c r="G101" s="7"/>
      <c r="H101" s="7"/>
      <c r="I101" s="7"/>
      <c r="J101" s="7"/>
      <c r="K101" s="10"/>
    </row>
    <row r="102" spans="1:11" ht="23.25" x14ac:dyDescent="0.5">
      <c r="A102" s="9"/>
      <c r="B102" s="21" t="s">
        <v>115</v>
      </c>
      <c r="C102" s="24"/>
      <c r="D102" s="28"/>
      <c r="E102" s="46"/>
      <c r="F102" s="7"/>
      <c r="G102" s="7"/>
      <c r="H102" s="7"/>
      <c r="I102" s="7"/>
      <c r="J102" s="7"/>
      <c r="K102" s="10"/>
    </row>
    <row r="103" spans="1:11" ht="24" thickBot="1" x14ac:dyDescent="0.55000000000000004">
      <c r="A103" s="11"/>
      <c r="B103" s="6" t="s">
        <v>116</v>
      </c>
      <c r="C103" s="24"/>
      <c r="D103" s="26" t="s">
        <v>45</v>
      </c>
      <c r="E103" s="51"/>
      <c r="F103" s="8"/>
      <c r="G103" s="8"/>
      <c r="H103" s="8"/>
      <c r="I103" s="8"/>
      <c r="J103" s="8"/>
      <c r="K103" s="12"/>
    </row>
    <row r="104" spans="1:11" ht="24" thickBot="1" x14ac:dyDescent="0.55000000000000004">
      <c r="A104" s="55"/>
      <c r="B104" s="337" t="s">
        <v>130</v>
      </c>
      <c r="C104" s="338"/>
      <c r="D104" s="59"/>
      <c r="E104" s="56"/>
      <c r="F104" s="57"/>
      <c r="G104" s="57"/>
      <c r="H104" s="57"/>
      <c r="I104" s="57"/>
      <c r="J104" s="57"/>
      <c r="K104" s="58"/>
    </row>
    <row r="105" spans="1:11" s="2" customFormat="1" ht="26.25" x14ac:dyDescent="0.55000000000000004">
      <c r="A105" s="339" t="s">
        <v>43</v>
      </c>
      <c r="B105" s="339"/>
      <c r="C105" s="339"/>
      <c r="D105" s="339"/>
      <c r="E105" s="339"/>
      <c r="F105" s="339"/>
      <c r="G105" s="339"/>
      <c r="H105" s="339"/>
      <c r="I105" s="339"/>
      <c r="J105" s="339"/>
      <c r="K105" s="339"/>
    </row>
    <row r="106" spans="1:11" s="2" customFormat="1" ht="24" thickBot="1" x14ac:dyDescent="0.55000000000000004">
      <c r="A106" s="340" t="str">
        <f>A80</f>
        <v>ส่วนราชการ สำนักช่าง องค์การบริหารส่วนจังหวัดตาก</v>
      </c>
      <c r="B106" s="340"/>
      <c r="C106" s="340"/>
      <c r="D106" s="340"/>
      <c r="E106" s="340"/>
      <c r="F106" s="340"/>
      <c r="G106" s="340"/>
      <c r="H106" s="340"/>
      <c r="I106" s="340"/>
      <c r="J106" s="340"/>
      <c r="K106" s="340"/>
    </row>
    <row r="107" spans="1:11" s="2" customFormat="1" ht="24" thickTop="1" x14ac:dyDescent="0.5">
      <c r="A107" s="341" t="s">
        <v>5</v>
      </c>
      <c r="B107" s="341"/>
      <c r="C107" s="25" t="str">
        <f>C81</f>
        <v>ปรับปรุงซ่อมแซมบ้านพักข้าราชการ สำนักงานคลังจังหวัดตาก</v>
      </c>
      <c r="D107" s="25"/>
      <c r="E107" s="25"/>
      <c r="F107" s="341" t="s">
        <v>0</v>
      </c>
      <c r="G107" s="341"/>
      <c r="H107" s="342" t="str">
        <f>H81</f>
        <v>องค์การบริหารส่วนจังหวัดตาก</v>
      </c>
      <c r="I107" s="342"/>
      <c r="J107" s="342"/>
      <c r="K107" s="342"/>
    </row>
    <row r="108" spans="1:11" s="2" customFormat="1" ht="23.25" x14ac:dyDescent="0.5">
      <c r="A108" s="343" t="s">
        <v>6</v>
      </c>
      <c r="B108" s="343"/>
      <c r="C108" s="344" t="str">
        <f>C82</f>
        <v>บ้านพักข้าราชการสำนักงานคลังจังหวัดตาก ต.ระแหง อ.เมืองตาก จ.ตาก</v>
      </c>
      <c r="D108" s="344"/>
      <c r="E108" s="344"/>
      <c r="F108" s="344" t="s">
        <v>31</v>
      </c>
      <c r="G108" s="344"/>
      <c r="H108" s="344" t="str">
        <f>H82</f>
        <v>วันที่   9   เดือน พฤศจิกายน  พ.ศ. 2550</v>
      </c>
      <c r="I108" s="344"/>
      <c r="J108" s="344"/>
      <c r="K108" s="344"/>
    </row>
    <row r="109" spans="1:11" s="2" customFormat="1" ht="24" thickBot="1" x14ac:dyDescent="0.55000000000000004">
      <c r="A109" s="343" t="s">
        <v>8</v>
      </c>
      <c r="B109" s="343"/>
      <c r="C109" s="344" t="str">
        <f>C83</f>
        <v>004 - 2567</v>
      </c>
      <c r="D109" s="344"/>
      <c r="E109" s="344"/>
      <c r="F109" s="345" t="s">
        <v>35</v>
      </c>
      <c r="G109" s="345"/>
      <c r="H109" s="344" t="str">
        <f>H83</f>
        <v>นายกฤษฎา  รอดสิน</v>
      </c>
      <c r="I109" s="344"/>
      <c r="J109" s="344"/>
      <c r="K109" s="344"/>
    </row>
    <row r="110" spans="1:11" s="2" customFormat="1" ht="23.25" x14ac:dyDescent="0.5">
      <c r="A110" s="369" t="s">
        <v>10</v>
      </c>
      <c r="B110" s="352" t="s">
        <v>11</v>
      </c>
      <c r="C110" s="371"/>
      <c r="D110" s="354" t="s">
        <v>3</v>
      </c>
      <c r="E110" s="356" t="s">
        <v>2</v>
      </c>
      <c r="F110" s="358" t="s">
        <v>42</v>
      </c>
      <c r="G110" s="334"/>
      <c r="H110" s="333" t="s">
        <v>36</v>
      </c>
      <c r="I110" s="334"/>
      <c r="J110" s="48" t="s">
        <v>38</v>
      </c>
      <c r="K110" s="346" t="s">
        <v>4</v>
      </c>
    </row>
    <row r="111" spans="1:11" s="2" customFormat="1" ht="24" thickBot="1" x14ac:dyDescent="0.55000000000000004">
      <c r="A111" s="370"/>
      <c r="B111" s="353"/>
      <c r="C111" s="372"/>
      <c r="D111" s="355"/>
      <c r="E111" s="357"/>
      <c r="F111" s="63" t="s">
        <v>132</v>
      </c>
      <c r="G111" s="49" t="s">
        <v>37</v>
      </c>
      <c r="H111" s="49" t="s">
        <v>132</v>
      </c>
      <c r="I111" s="49" t="s">
        <v>37</v>
      </c>
      <c r="J111" s="49" t="s">
        <v>24</v>
      </c>
      <c r="K111" s="347"/>
    </row>
    <row r="112" spans="1:11" ht="22.5" x14ac:dyDescent="0.45">
      <c r="A112" s="67"/>
      <c r="B112" s="361" t="s">
        <v>131</v>
      </c>
      <c r="C112" s="362"/>
      <c r="D112" s="52"/>
      <c r="E112" s="54"/>
      <c r="F112" s="64"/>
      <c r="G112" s="34"/>
      <c r="H112" s="34"/>
      <c r="I112" s="34"/>
      <c r="J112" s="34"/>
      <c r="K112" s="13"/>
    </row>
    <row r="113" spans="1:12" ht="23.25" x14ac:dyDescent="0.5">
      <c r="A113" s="35"/>
      <c r="B113" s="21" t="s">
        <v>117</v>
      </c>
      <c r="C113" s="76"/>
      <c r="D113" s="23"/>
      <c r="E113" s="23" t="s">
        <v>45</v>
      </c>
      <c r="F113" s="40"/>
      <c r="G113" s="37"/>
      <c r="H113" s="37"/>
      <c r="I113" s="37"/>
      <c r="J113" s="37"/>
      <c r="K113" s="10"/>
    </row>
    <row r="114" spans="1:12" ht="23.25" x14ac:dyDescent="0.5">
      <c r="A114" s="35"/>
      <c r="B114" s="21" t="s">
        <v>118</v>
      </c>
      <c r="C114" s="76"/>
      <c r="D114" s="23"/>
      <c r="E114" s="23"/>
      <c r="F114" s="40"/>
      <c r="G114" s="37"/>
      <c r="H114" s="37"/>
      <c r="I114" s="37"/>
      <c r="J114" s="37"/>
      <c r="K114" s="10"/>
    </row>
    <row r="115" spans="1:12" ht="23.25" x14ac:dyDescent="0.5">
      <c r="A115" s="35"/>
      <c r="B115" s="21" t="s">
        <v>119</v>
      </c>
      <c r="C115" s="76"/>
      <c r="D115" s="23"/>
      <c r="E115" s="23" t="s">
        <v>45</v>
      </c>
      <c r="F115" s="40"/>
      <c r="G115" s="37"/>
      <c r="H115" s="37"/>
      <c r="I115" s="37"/>
      <c r="J115" s="37"/>
      <c r="K115" s="10"/>
    </row>
    <row r="116" spans="1:12" ht="23.25" x14ac:dyDescent="0.5">
      <c r="A116" s="35"/>
      <c r="B116" s="21" t="s">
        <v>120</v>
      </c>
      <c r="C116" s="76"/>
      <c r="D116" s="23"/>
      <c r="E116" s="23" t="s">
        <v>45</v>
      </c>
      <c r="F116" s="40"/>
      <c r="G116" s="37"/>
      <c r="H116" s="37"/>
      <c r="I116" s="37"/>
      <c r="J116" s="37"/>
      <c r="K116" s="10"/>
    </row>
    <row r="117" spans="1:12" ht="23.25" x14ac:dyDescent="0.5">
      <c r="A117" s="35"/>
      <c r="B117" s="21" t="s">
        <v>121</v>
      </c>
      <c r="C117" s="76"/>
      <c r="D117" s="23"/>
      <c r="E117" s="23" t="s">
        <v>45</v>
      </c>
      <c r="F117" s="40"/>
      <c r="G117" s="37"/>
      <c r="H117" s="37"/>
      <c r="I117" s="37"/>
      <c r="J117" s="37"/>
      <c r="K117" s="10"/>
    </row>
    <row r="118" spans="1:12" ht="23.25" x14ac:dyDescent="0.5">
      <c r="A118" s="35"/>
      <c r="B118" s="21" t="s">
        <v>122</v>
      </c>
      <c r="C118" s="76"/>
      <c r="D118" s="23"/>
      <c r="E118" s="23"/>
      <c r="F118" s="40"/>
      <c r="G118" s="37"/>
      <c r="H118" s="37"/>
      <c r="I118" s="37"/>
      <c r="J118" s="37"/>
      <c r="K118" s="10"/>
    </row>
    <row r="119" spans="1:12" ht="23.25" x14ac:dyDescent="0.5">
      <c r="A119" s="35"/>
      <c r="B119" s="5" t="s">
        <v>123</v>
      </c>
      <c r="C119" s="17"/>
      <c r="D119" s="23"/>
      <c r="E119" s="23" t="s">
        <v>45</v>
      </c>
      <c r="F119" s="40"/>
      <c r="G119" s="37"/>
      <c r="H119" s="37"/>
      <c r="I119" s="37"/>
      <c r="J119" s="37"/>
      <c r="K119" s="10"/>
      <c r="L119" s="1" t="s">
        <v>1</v>
      </c>
    </row>
    <row r="120" spans="1:12" ht="23.25" x14ac:dyDescent="0.5">
      <c r="A120" s="35"/>
      <c r="B120" s="363" t="s">
        <v>47</v>
      </c>
      <c r="C120" s="364"/>
      <c r="D120" s="77"/>
      <c r="E120" s="78"/>
      <c r="F120" s="40"/>
      <c r="G120" s="37"/>
      <c r="H120" s="37"/>
      <c r="I120" s="37"/>
      <c r="J120" s="37"/>
      <c r="K120" s="10"/>
    </row>
    <row r="121" spans="1:12" ht="23.25" x14ac:dyDescent="0.5">
      <c r="A121" s="35"/>
      <c r="B121" s="21" t="s">
        <v>124</v>
      </c>
      <c r="C121" s="76"/>
      <c r="D121" s="23"/>
      <c r="E121" s="23" t="s">
        <v>11</v>
      </c>
      <c r="F121" s="40"/>
      <c r="G121" s="37"/>
      <c r="H121" s="37"/>
      <c r="I121" s="37"/>
      <c r="J121" s="37"/>
      <c r="K121" s="10"/>
    </row>
    <row r="122" spans="1:12" ht="23.25" x14ac:dyDescent="0.5">
      <c r="A122" s="35"/>
      <c r="B122" s="21" t="s">
        <v>125</v>
      </c>
      <c r="C122" s="76"/>
      <c r="D122" s="23"/>
      <c r="E122" s="23" t="s">
        <v>11</v>
      </c>
      <c r="F122" s="40"/>
      <c r="G122" s="37"/>
      <c r="H122" s="37"/>
      <c r="I122" s="37"/>
      <c r="J122" s="37"/>
      <c r="K122" s="10"/>
    </row>
    <row r="123" spans="1:12" ht="23.25" x14ac:dyDescent="0.5">
      <c r="A123" s="35"/>
      <c r="B123" s="21" t="s">
        <v>126</v>
      </c>
      <c r="C123" s="76"/>
      <c r="D123" s="23"/>
      <c r="E123" s="23"/>
      <c r="F123" s="40"/>
      <c r="G123" s="37"/>
      <c r="H123" s="37"/>
      <c r="I123" s="37"/>
      <c r="J123" s="37"/>
      <c r="K123" s="10"/>
    </row>
    <row r="124" spans="1:12" ht="23.25" x14ac:dyDescent="0.5">
      <c r="A124" s="16"/>
      <c r="B124" s="5" t="s">
        <v>127</v>
      </c>
      <c r="C124" s="17"/>
      <c r="D124" s="23"/>
      <c r="E124" s="23" t="s">
        <v>45</v>
      </c>
      <c r="F124" s="20"/>
      <c r="G124" s="7"/>
      <c r="H124" s="7"/>
      <c r="I124" s="7"/>
      <c r="J124" s="7"/>
      <c r="K124" s="10"/>
    </row>
    <row r="125" spans="1:12" ht="23.25" x14ac:dyDescent="0.5">
      <c r="A125" s="16"/>
      <c r="B125" s="5" t="s">
        <v>128</v>
      </c>
      <c r="C125" s="17"/>
      <c r="D125" s="23"/>
      <c r="E125" s="23" t="s">
        <v>45</v>
      </c>
      <c r="F125" s="20"/>
      <c r="G125" s="7"/>
      <c r="H125" s="7"/>
      <c r="I125" s="7"/>
      <c r="J125" s="7"/>
      <c r="K125" s="10"/>
    </row>
    <row r="126" spans="1:12" ht="23.25" x14ac:dyDescent="0.5">
      <c r="A126" s="16"/>
      <c r="B126" s="5" t="s">
        <v>129</v>
      </c>
      <c r="C126" s="79"/>
      <c r="D126" s="23"/>
      <c r="E126" s="23" t="s">
        <v>45</v>
      </c>
      <c r="F126" s="20"/>
      <c r="G126" s="7"/>
      <c r="H126" s="7"/>
      <c r="I126" s="7"/>
      <c r="J126" s="7"/>
      <c r="K126" s="10"/>
    </row>
    <row r="127" spans="1:12" ht="23.25" x14ac:dyDescent="0.5">
      <c r="A127" s="16"/>
      <c r="B127" s="365"/>
      <c r="C127" s="366"/>
      <c r="D127" s="23"/>
      <c r="E127" s="80"/>
      <c r="F127" s="20"/>
      <c r="G127" s="7"/>
      <c r="H127" s="7"/>
      <c r="I127" s="7"/>
      <c r="J127" s="7"/>
      <c r="K127" s="10"/>
    </row>
    <row r="128" spans="1:12" ht="23.25" x14ac:dyDescent="0.5">
      <c r="A128" s="16"/>
      <c r="B128" s="365"/>
      <c r="C128" s="366"/>
      <c r="D128" s="19"/>
      <c r="E128" s="46"/>
      <c r="F128" s="20"/>
      <c r="G128" s="7"/>
      <c r="H128" s="7"/>
      <c r="I128" s="7"/>
      <c r="J128" s="7"/>
      <c r="K128" s="10"/>
    </row>
    <row r="129" spans="1:11" ht="24" thickBot="1" x14ac:dyDescent="0.55000000000000004">
      <c r="A129" s="68"/>
      <c r="B129" s="367"/>
      <c r="C129" s="368"/>
      <c r="D129" s="14"/>
      <c r="E129" s="50"/>
      <c r="F129" s="65"/>
      <c r="G129" s="8"/>
      <c r="H129" s="8"/>
      <c r="I129" s="8"/>
      <c r="J129" s="8"/>
      <c r="K129" s="12"/>
    </row>
    <row r="130" spans="1:11" ht="24" thickBot="1" x14ac:dyDescent="0.55000000000000004">
      <c r="A130" s="55"/>
      <c r="B130" s="337" t="s">
        <v>130</v>
      </c>
      <c r="C130" s="338"/>
      <c r="D130" s="59"/>
      <c r="E130" s="56"/>
      <c r="F130" s="57"/>
      <c r="G130" s="57"/>
      <c r="H130" s="57"/>
      <c r="I130" s="57"/>
      <c r="J130" s="57"/>
      <c r="K130" s="58"/>
    </row>
    <row r="131" spans="1:11" s="2" customFormat="1" ht="26.25" x14ac:dyDescent="0.55000000000000004">
      <c r="A131" s="339" t="s">
        <v>43</v>
      </c>
      <c r="B131" s="339"/>
      <c r="C131" s="339"/>
      <c r="D131" s="339"/>
      <c r="E131" s="339"/>
      <c r="F131" s="339"/>
      <c r="G131" s="339"/>
      <c r="H131" s="339"/>
      <c r="I131" s="339"/>
      <c r="J131" s="339"/>
      <c r="K131" s="339"/>
    </row>
    <row r="132" spans="1:11" s="2" customFormat="1" ht="24" thickBot="1" x14ac:dyDescent="0.55000000000000004">
      <c r="A132" s="340" t="str">
        <f>A106</f>
        <v>ส่วนราชการ สำนักช่าง องค์การบริหารส่วนจังหวัดตาก</v>
      </c>
      <c r="B132" s="340"/>
      <c r="C132" s="340"/>
      <c r="D132" s="340"/>
      <c r="E132" s="340"/>
      <c r="F132" s="340"/>
      <c r="G132" s="340"/>
      <c r="H132" s="340"/>
      <c r="I132" s="340"/>
      <c r="J132" s="340"/>
      <c r="K132" s="340"/>
    </row>
    <row r="133" spans="1:11" s="2" customFormat="1" ht="24" thickTop="1" x14ac:dyDescent="0.5">
      <c r="A133" s="341" t="s">
        <v>5</v>
      </c>
      <c r="B133" s="341"/>
      <c r="C133" s="25" t="str">
        <f>C107</f>
        <v>ปรับปรุงซ่อมแซมบ้านพักข้าราชการ สำนักงานคลังจังหวัดตาก</v>
      </c>
      <c r="D133" s="25"/>
      <c r="E133" s="25"/>
      <c r="F133" s="341" t="s">
        <v>0</v>
      </c>
      <c r="G133" s="341"/>
      <c r="H133" s="342" t="str">
        <f>H107</f>
        <v>องค์การบริหารส่วนจังหวัดตาก</v>
      </c>
      <c r="I133" s="342"/>
      <c r="J133" s="342"/>
      <c r="K133" s="342"/>
    </row>
    <row r="134" spans="1:11" s="2" customFormat="1" ht="23.25" x14ac:dyDescent="0.5">
      <c r="A134" s="343" t="s">
        <v>6</v>
      </c>
      <c r="B134" s="343"/>
      <c r="C134" s="344" t="str">
        <f>C108</f>
        <v>บ้านพักข้าราชการสำนักงานคลังจังหวัดตาก ต.ระแหง อ.เมืองตาก จ.ตาก</v>
      </c>
      <c r="D134" s="344"/>
      <c r="E134" s="344"/>
      <c r="F134" s="344" t="s">
        <v>31</v>
      </c>
      <c r="G134" s="344"/>
      <c r="H134" s="344" t="str">
        <f>H108</f>
        <v>วันที่   9   เดือน พฤศจิกายน  พ.ศ. 2550</v>
      </c>
      <c r="I134" s="344"/>
      <c r="J134" s="344"/>
      <c r="K134" s="344"/>
    </row>
    <row r="135" spans="1:11" s="2" customFormat="1" ht="24" thickBot="1" x14ac:dyDescent="0.55000000000000004">
      <c r="A135" s="343" t="s">
        <v>8</v>
      </c>
      <c r="B135" s="343"/>
      <c r="C135" s="344" t="str">
        <f>C109</f>
        <v>004 - 2567</v>
      </c>
      <c r="D135" s="344"/>
      <c r="E135" s="344"/>
      <c r="F135" s="345" t="s">
        <v>35</v>
      </c>
      <c r="G135" s="345"/>
      <c r="H135" s="344" t="str">
        <f>H109</f>
        <v>นายกฤษฎา  รอดสิน</v>
      </c>
      <c r="I135" s="344"/>
      <c r="J135" s="344"/>
      <c r="K135" s="344"/>
    </row>
    <row r="136" spans="1:11" s="2" customFormat="1" ht="23.25" x14ac:dyDescent="0.5">
      <c r="A136" s="350" t="s">
        <v>10</v>
      </c>
      <c r="B136" s="352" t="s">
        <v>11</v>
      </c>
      <c r="C136" s="352"/>
      <c r="D136" s="354" t="s">
        <v>3</v>
      </c>
      <c r="E136" s="356" t="s">
        <v>2</v>
      </c>
      <c r="F136" s="333" t="s">
        <v>42</v>
      </c>
      <c r="G136" s="334"/>
      <c r="H136" s="333" t="s">
        <v>36</v>
      </c>
      <c r="I136" s="334"/>
      <c r="J136" s="48" t="s">
        <v>38</v>
      </c>
      <c r="K136" s="346" t="s">
        <v>4</v>
      </c>
    </row>
    <row r="137" spans="1:11" s="2" customFormat="1" ht="24" thickBot="1" x14ac:dyDescent="0.55000000000000004">
      <c r="A137" s="351"/>
      <c r="B137" s="353"/>
      <c r="C137" s="353"/>
      <c r="D137" s="355"/>
      <c r="E137" s="357"/>
      <c r="F137" s="49" t="s">
        <v>132</v>
      </c>
      <c r="G137" s="49" t="s">
        <v>37</v>
      </c>
      <c r="H137" s="49" t="s">
        <v>132</v>
      </c>
      <c r="I137" s="49" t="s">
        <v>37</v>
      </c>
      <c r="J137" s="49" t="s">
        <v>24</v>
      </c>
      <c r="K137" s="347"/>
    </row>
    <row r="138" spans="1:11" ht="22.5" x14ac:dyDescent="0.45">
      <c r="A138" s="33"/>
      <c r="B138" s="362" t="s">
        <v>131</v>
      </c>
      <c r="C138" s="373"/>
      <c r="D138" s="52"/>
      <c r="E138" s="53"/>
      <c r="F138" s="34"/>
      <c r="G138" s="34"/>
      <c r="H138" s="34"/>
      <c r="I138" s="34"/>
      <c r="J138" s="34"/>
      <c r="K138" s="13"/>
    </row>
    <row r="139" spans="1:11" ht="23.25" x14ac:dyDescent="0.5">
      <c r="A139" s="35"/>
      <c r="B139" s="374"/>
      <c r="C139" s="375"/>
      <c r="D139" s="36"/>
      <c r="E139" s="43"/>
      <c r="F139" s="37"/>
      <c r="G139" s="37"/>
      <c r="H139" s="37"/>
      <c r="I139" s="37"/>
      <c r="J139" s="37"/>
      <c r="K139" s="10"/>
    </row>
    <row r="140" spans="1:11" ht="23.25" x14ac:dyDescent="0.5">
      <c r="A140" s="38"/>
      <c r="B140" s="376"/>
      <c r="C140" s="377"/>
      <c r="D140" s="39"/>
      <c r="E140" s="44"/>
      <c r="F140" s="40"/>
      <c r="G140" s="37"/>
      <c r="H140" s="37"/>
      <c r="I140" s="37"/>
      <c r="J140" s="37"/>
      <c r="K140" s="10"/>
    </row>
    <row r="141" spans="1:11" ht="23.25" x14ac:dyDescent="0.5">
      <c r="A141" s="38"/>
      <c r="B141" s="364"/>
      <c r="C141" s="378"/>
      <c r="D141" s="41"/>
      <c r="E141" s="45"/>
      <c r="F141" s="37"/>
      <c r="G141" s="37"/>
      <c r="H141" s="37"/>
      <c r="I141" s="37"/>
      <c r="J141" s="37"/>
      <c r="K141" s="10"/>
    </row>
    <row r="142" spans="1:11" ht="23.25" x14ac:dyDescent="0.5">
      <c r="A142" s="38"/>
      <c r="B142" s="379"/>
      <c r="C142" s="380"/>
      <c r="D142" s="42"/>
      <c r="E142" s="45"/>
      <c r="F142" s="37"/>
      <c r="G142" s="37"/>
      <c r="H142" s="37"/>
      <c r="I142" s="37"/>
      <c r="J142" s="37"/>
      <c r="K142" s="10"/>
    </row>
    <row r="143" spans="1:11" ht="23.25" x14ac:dyDescent="0.5">
      <c r="A143" s="38"/>
      <c r="B143" s="379"/>
      <c r="C143" s="380"/>
      <c r="D143" s="42"/>
      <c r="E143" s="45"/>
      <c r="F143" s="37"/>
      <c r="G143" s="37"/>
      <c r="H143" s="37"/>
      <c r="I143" s="37"/>
      <c r="J143" s="37"/>
      <c r="K143" s="10"/>
    </row>
    <row r="144" spans="1:11" ht="23.25" x14ac:dyDescent="0.5">
      <c r="A144" s="38"/>
      <c r="B144" s="379"/>
      <c r="C144" s="380"/>
      <c r="D144" s="42"/>
      <c r="E144" s="45"/>
      <c r="F144" s="37"/>
      <c r="G144" s="37"/>
      <c r="H144" s="37"/>
      <c r="I144" s="37"/>
      <c r="J144" s="37"/>
      <c r="K144" s="10"/>
    </row>
    <row r="145" spans="1:12" ht="23.25" x14ac:dyDescent="0.5">
      <c r="A145" s="38"/>
      <c r="B145" s="379"/>
      <c r="C145" s="380"/>
      <c r="D145" s="42"/>
      <c r="E145" s="45"/>
      <c r="F145" s="37"/>
      <c r="G145" s="37"/>
      <c r="H145" s="37"/>
      <c r="I145" s="37"/>
      <c r="J145" s="37"/>
      <c r="K145" s="10"/>
      <c r="L145" s="1" t="s">
        <v>1</v>
      </c>
    </row>
    <row r="146" spans="1:12" ht="23.25" x14ac:dyDescent="0.5">
      <c r="A146" s="38"/>
      <c r="B146" s="379"/>
      <c r="C146" s="380"/>
      <c r="D146" s="42"/>
      <c r="E146" s="45"/>
      <c r="F146" s="37"/>
      <c r="G146" s="37"/>
      <c r="H146" s="37"/>
      <c r="I146" s="37"/>
      <c r="J146" s="37"/>
      <c r="K146" s="10"/>
    </row>
    <row r="147" spans="1:12" ht="23.25" x14ac:dyDescent="0.5">
      <c r="A147" s="38"/>
      <c r="B147" s="379"/>
      <c r="C147" s="380"/>
      <c r="D147" s="42"/>
      <c r="E147" s="45"/>
      <c r="F147" s="37"/>
      <c r="G147" s="37"/>
      <c r="H147" s="37"/>
      <c r="I147" s="37"/>
      <c r="J147" s="37"/>
      <c r="K147" s="10"/>
    </row>
    <row r="148" spans="1:12" ht="23.25" x14ac:dyDescent="0.5">
      <c r="A148" s="38"/>
      <c r="B148" s="379"/>
      <c r="C148" s="380"/>
      <c r="D148" s="42"/>
      <c r="E148" s="45"/>
      <c r="F148" s="37"/>
      <c r="G148" s="37"/>
      <c r="H148" s="37"/>
      <c r="I148" s="37"/>
      <c r="J148" s="37"/>
      <c r="K148" s="10"/>
    </row>
    <row r="149" spans="1:12" ht="23.25" x14ac:dyDescent="0.5">
      <c r="A149" s="38"/>
      <c r="B149" s="379"/>
      <c r="C149" s="380"/>
      <c r="D149" s="42"/>
      <c r="E149" s="45"/>
      <c r="F149" s="37"/>
      <c r="G149" s="37"/>
      <c r="H149" s="37"/>
      <c r="I149" s="37"/>
      <c r="J149" s="37"/>
      <c r="K149" s="10"/>
    </row>
    <row r="150" spans="1:12" ht="23.25" x14ac:dyDescent="0.5">
      <c r="A150" s="9"/>
      <c r="B150" s="366"/>
      <c r="C150" s="381"/>
      <c r="D150" s="15"/>
      <c r="E150" s="46"/>
      <c r="F150" s="7"/>
      <c r="G150" s="7"/>
      <c r="H150" s="7"/>
      <c r="I150" s="7"/>
      <c r="J150" s="7"/>
      <c r="K150" s="10"/>
    </row>
    <row r="151" spans="1:12" ht="23.25" x14ac:dyDescent="0.5">
      <c r="A151" s="9"/>
      <c r="B151" s="366"/>
      <c r="C151" s="381"/>
      <c r="D151" s="19"/>
      <c r="E151" s="46"/>
      <c r="F151" s="7"/>
      <c r="G151" s="7"/>
      <c r="H151" s="7"/>
      <c r="I151" s="7"/>
      <c r="J151" s="7"/>
      <c r="K151" s="10"/>
    </row>
    <row r="152" spans="1:12" ht="23.25" x14ac:dyDescent="0.5">
      <c r="A152" s="9"/>
      <c r="B152" s="366"/>
      <c r="C152" s="381"/>
      <c r="D152" s="19"/>
      <c r="E152" s="46"/>
      <c r="F152" s="7"/>
      <c r="G152" s="7"/>
      <c r="H152" s="7"/>
      <c r="I152" s="7"/>
      <c r="J152" s="7"/>
      <c r="K152" s="10"/>
    </row>
    <row r="153" spans="1:12" ht="23.25" x14ac:dyDescent="0.5">
      <c r="A153" s="9"/>
      <c r="B153" s="366"/>
      <c r="C153" s="381"/>
      <c r="D153" s="19"/>
      <c r="E153" s="46"/>
      <c r="F153" s="7"/>
      <c r="G153" s="7"/>
      <c r="H153" s="7"/>
      <c r="I153" s="7"/>
      <c r="J153" s="7"/>
      <c r="K153" s="10"/>
    </row>
    <row r="154" spans="1:12" ht="23.25" x14ac:dyDescent="0.5">
      <c r="A154" s="9"/>
      <c r="B154" s="366"/>
      <c r="C154" s="381"/>
      <c r="D154" s="19"/>
      <c r="E154" s="46"/>
      <c r="F154" s="7"/>
      <c r="G154" s="7"/>
      <c r="H154" s="7"/>
      <c r="I154" s="7"/>
      <c r="J154" s="7"/>
      <c r="K154" s="10"/>
    </row>
    <row r="155" spans="1:12" ht="24" thickBot="1" x14ac:dyDescent="0.55000000000000004">
      <c r="A155" s="11"/>
      <c r="B155" s="382"/>
      <c r="C155" s="383"/>
      <c r="D155" s="32"/>
      <c r="E155" s="51"/>
      <c r="F155" s="8"/>
      <c r="G155" s="8"/>
      <c r="H155" s="8"/>
      <c r="I155" s="8"/>
      <c r="J155" s="8"/>
      <c r="K155" s="12"/>
    </row>
    <row r="156" spans="1:12" ht="24" thickBot="1" x14ac:dyDescent="0.55000000000000004">
      <c r="A156" s="55"/>
      <c r="B156" s="337" t="s">
        <v>130</v>
      </c>
      <c r="C156" s="338"/>
      <c r="D156" s="59"/>
      <c r="E156" s="56"/>
      <c r="F156" s="57"/>
      <c r="G156" s="57"/>
      <c r="H156" s="57"/>
      <c r="I156" s="57"/>
      <c r="J156" s="57"/>
      <c r="K156" s="58"/>
    </row>
    <row r="157" spans="1:12" s="2" customFormat="1" ht="26.25" x14ac:dyDescent="0.55000000000000004">
      <c r="A157" s="339" t="s">
        <v>43</v>
      </c>
      <c r="B157" s="339"/>
      <c r="C157" s="339"/>
      <c r="D157" s="339"/>
      <c r="E157" s="339"/>
      <c r="F157" s="339"/>
      <c r="G157" s="339"/>
      <c r="H157" s="339"/>
      <c r="I157" s="339"/>
      <c r="J157" s="339"/>
      <c r="K157" s="339"/>
    </row>
    <row r="158" spans="1:12" s="2" customFormat="1" ht="24" thickBot="1" x14ac:dyDescent="0.55000000000000004">
      <c r="A158" s="340" t="str">
        <f>A132</f>
        <v>ส่วนราชการ สำนักช่าง องค์การบริหารส่วนจังหวัดตาก</v>
      </c>
      <c r="B158" s="340"/>
      <c r="C158" s="340"/>
      <c r="D158" s="340"/>
      <c r="E158" s="340"/>
      <c r="F158" s="340"/>
      <c r="G158" s="340"/>
      <c r="H158" s="340"/>
      <c r="I158" s="340"/>
      <c r="J158" s="340"/>
      <c r="K158" s="340"/>
    </row>
    <row r="159" spans="1:12" s="2" customFormat="1" ht="24" thickTop="1" x14ac:dyDescent="0.5">
      <c r="A159" s="341" t="s">
        <v>5</v>
      </c>
      <c r="B159" s="341"/>
      <c r="C159" s="25" t="str">
        <f>C133</f>
        <v>ปรับปรุงซ่อมแซมบ้านพักข้าราชการ สำนักงานคลังจังหวัดตาก</v>
      </c>
      <c r="D159" s="25"/>
      <c r="E159" s="25"/>
      <c r="F159" s="341" t="s">
        <v>0</v>
      </c>
      <c r="G159" s="341"/>
      <c r="H159" s="342" t="str">
        <f>H133</f>
        <v>องค์การบริหารส่วนจังหวัดตาก</v>
      </c>
      <c r="I159" s="342"/>
      <c r="J159" s="342"/>
      <c r="K159" s="342"/>
    </row>
    <row r="160" spans="1:12" s="2" customFormat="1" ht="23.25" x14ac:dyDescent="0.5">
      <c r="A160" s="343" t="s">
        <v>6</v>
      </c>
      <c r="B160" s="343"/>
      <c r="C160" s="344" t="str">
        <f>C134</f>
        <v>บ้านพักข้าราชการสำนักงานคลังจังหวัดตาก ต.ระแหง อ.เมืองตาก จ.ตาก</v>
      </c>
      <c r="D160" s="344"/>
      <c r="E160" s="344"/>
      <c r="F160" s="344" t="s">
        <v>31</v>
      </c>
      <c r="G160" s="344"/>
      <c r="H160" s="344" t="str">
        <f>H134</f>
        <v>วันที่   9   เดือน พฤศจิกายน  พ.ศ. 2550</v>
      </c>
      <c r="I160" s="344"/>
      <c r="J160" s="344"/>
      <c r="K160" s="344"/>
    </row>
    <row r="161" spans="1:12" s="2" customFormat="1" ht="24" thickBot="1" x14ac:dyDescent="0.55000000000000004">
      <c r="A161" s="343" t="s">
        <v>8</v>
      </c>
      <c r="B161" s="343"/>
      <c r="C161" s="344" t="str">
        <f>C135</f>
        <v>004 - 2567</v>
      </c>
      <c r="D161" s="344"/>
      <c r="E161" s="344"/>
      <c r="F161" s="345" t="s">
        <v>35</v>
      </c>
      <c r="G161" s="345"/>
      <c r="H161" s="344" t="str">
        <f>H135</f>
        <v>นายกฤษฎา  รอดสิน</v>
      </c>
      <c r="I161" s="344"/>
      <c r="J161" s="344"/>
      <c r="K161" s="344"/>
    </row>
    <row r="162" spans="1:12" s="2" customFormat="1" ht="23.25" x14ac:dyDescent="0.5">
      <c r="A162" s="350" t="s">
        <v>10</v>
      </c>
      <c r="B162" s="352" t="s">
        <v>11</v>
      </c>
      <c r="C162" s="352"/>
      <c r="D162" s="354" t="s">
        <v>3</v>
      </c>
      <c r="E162" s="356" t="s">
        <v>2</v>
      </c>
      <c r="F162" s="333" t="s">
        <v>42</v>
      </c>
      <c r="G162" s="334"/>
      <c r="H162" s="333" t="s">
        <v>36</v>
      </c>
      <c r="I162" s="334"/>
      <c r="J162" s="48" t="s">
        <v>38</v>
      </c>
      <c r="K162" s="346" t="s">
        <v>4</v>
      </c>
    </row>
    <row r="163" spans="1:12" s="2" customFormat="1" ht="24" thickBot="1" x14ac:dyDescent="0.55000000000000004">
      <c r="A163" s="351"/>
      <c r="B163" s="353"/>
      <c r="C163" s="353"/>
      <c r="D163" s="355"/>
      <c r="E163" s="357"/>
      <c r="F163" s="49" t="s">
        <v>132</v>
      </c>
      <c r="G163" s="49" t="s">
        <v>37</v>
      </c>
      <c r="H163" s="49" t="s">
        <v>132</v>
      </c>
      <c r="I163" s="49" t="s">
        <v>37</v>
      </c>
      <c r="J163" s="49" t="s">
        <v>24</v>
      </c>
      <c r="K163" s="347"/>
    </row>
    <row r="164" spans="1:12" ht="22.5" x14ac:dyDescent="0.45">
      <c r="A164" s="33"/>
      <c r="B164" s="362" t="s">
        <v>131</v>
      </c>
      <c r="C164" s="373"/>
      <c r="D164" s="52"/>
      <c r="E164" s="53"/>
      <c r="F164" s="34"/>
      <c r="G164" s="34"/>
      <c r="H164" s="34"/>
      <c r="I164" s="34"/>
      <c r="J164" s="34"/>
      <c r="K164" s="13"/>
    </row>
    <row r="165" spans="1:12" ht="23.25" x14ac:dyDescent="0.5">
      <c r="A165" s="35"/>
      <c r="B165" s="374"/>
      <c r="C165" s="375"/>
      <c r="D165" s="36"/>
      <c r="E165" s="43"/>
      <c r="F165" s="37"/>
      <c r="G165" s="37"/>
      <c r="H165" s="37"/>
      <c r="I165" s="37"/>
      <c r="J165" s="37"/>
      <c r="K165" s="10"/>
    </row>
    <row r="166" spans="1:12" ht="23.25" x14ac:dyDescent="0.5">
      <c r="A166" s="38"/>
      <c r="B166" s="376"/>
      <c r="C166" s="377"/>
      <c r="D166" s="39"/>
      <c r="E166" s="44"/>
      <c r="F166" s="40"/>
      <c r="G166" s="37"/>
      <c r="H166" s="37"/>
      <c r="I166" s="37"/>
      <c r="J166" s="37"/>
      <c r="K166" s="10"/>
    </row>
    <row r="167" spans="1:12" ht="23.25" x14ac:dyDescent="0.5">
      <c r="A167" s="38"/>
      <c r="B167" s="364"/>
      <c r="C167" s="378"/>
      <c r="D167" s="41"/>
      <c r="E167" s="45"/>
      <c r="F167" s="37"/>
      <c r="G167" s="37"/>
      <c r="H167" s="37"/>
      <c r="I167" s="37"/>
      <c r="J167" s="37"/>
      <c r="K167" s="10"/>
    </row>
    <row r="168" spans="1:12" ht="23.25" x14ac:dyDescent="0.5">
      <c r="A168" s="38"/>
      <c r="B168" s="379"/>
      <c r="C168" s="380"/>
      <c r="D168" s="42"/>
      <c r="E168" s="45"/>
      <c r="F168" s="37"/>
      <c r="G168" s="37"/>
      <c r="H168" s="37"/>
      <c r="I168" s="37"/>
      <c r="J168" s="37"/>
      <c r="K168" s="10"/>
    </row>
    <row r="169" spans="1:12" ht="23.25" x14ac:dyDescent="0.5">
      <c r="A169" s="38"/>
      <c r="B169" s="379"/>
      <c r="C169" s="380"/>
      <c r="D169" s="42"/>
      <c r="E169" s="45"/>
      <c r="F169" s="37"/>
      <c r="G169" s="37"/>
      <c r="H169" s="37"/>
      <c r="I169" s="37"/>
      <c r="J169" s="37"/>
      <c r="K169" s="10"/>
    </row>
    <row r="170" spans="1:12" ht="23.25" x14ac:dyDescent="0.5">
      <c r="A170" s="38"/>
      <c r="B170" s="379"/>
      <c r="C170" s="380"/>
      <c r="D170" s="42"/>
      <c r="E170" s="45"/>
      <c r="F170" s="37"/>
      <c r="G170" s="37"/>
      <c r="H170" s="37"/>
      <c r="I170" s="37"/>
      <c r="J170" s="37"/>
      <c r="K170" s="10"/>
    </row>
    <row r="171" spans="1:12" ht="23.25" x14ac:dyDescent="0.5">
      <c r="A171" s="38"/>
      <c r="B171" s="379"/>
      <c r="C171" s="380"/>
      <c r="D171" s="42"/>
      <c r="E171" s="45"/>
      <c r="F171" s="37"/>
      <c r="G171" s="37"/>
      <c r="H171" s="37"/>
      <c r="I171" s="37"/>
      <c r="J171" s="37"/>
      <c r="K171" s="10"/>
      <c r="L171" s="1" t="s">
        <v>1</v>
      </c>
    </row>
    <row r="172" spans="1:12" ht="23.25" x14ac:dyDescent="0.5">
      <c r="A172" s="38"/>
      <c r="B172" s="379"/>
      <c r="C172" s="380"/>
      <c r="D172" s="42"/>
      <c r="E172" s="45"/>
      <c r="F172" s="37"/>
      <c r="G172" s="37"/>
      <c r="H172" s="37"/>
      <c r="I172" s="37"/>
      <c r="J172" s="37"/>
      <c r="K172" s="10"/>
    </row>
    <row r="173" spans="1:12" ht="23.25" x14ac:dyDescent="0.5">
      <c r="A173" s="38"/>
      <c r="B173" s="379"/>
      <c r="C173" s="380"/>
      <c r="D173" s="42"/>
      <c r="E173" s="45"/>
      <c r="F173" s="37"/>
      <c r="G173" s="37"/>
      <c r="H173" s="37"/>
      <c r="I173" s="37"/>
      <c r="J173" s="37"/>
      <c r="K173" s="10"/>
    </row>
    <row r="174" spans="1:12" ht="23.25" x14ac:dyDescent="0.5">
      <c r="A174" s="38"/>
      <c r="B174" s="379"/>
      <c r="C174" s="380"/>
      <c r="D174" s="42"/>
      <c r="E174" s="45"/>
      <c r="F174" s="37"/>
      <c r="G174" s="37"/>
      <c r="H174" s="37"/>
      <c r="I174" s="37"/>
      <c r="J174" s="37"/>
      <c r="K174" s="10"/>
    </row>
    <row r="175" spans="1:12" ht="23.25" x14ac:dyDescent="0.5">
      <c r="A175" s="38"/>
      <c r="B175" s="379"/>
      <c r="C175" s="380"/>
      <c r="D175" s="42"/>
      <c r="E175" s="45"/>
      <c r="F175" s="37"/>
      <c r="G175" s="37"/>
      <c r="H175" s="37"/>
      <c r="I175" s="37"/>
      <c r="J175" s="37"/>
      <c r="K175" s="10"/>
    </row>
    <row r="176" spans="1:12" ht="23.25" x14ac:dyDescent="0.5">
      <c r="A176" s="9"/>
      <c r="B176" s="366"/>
      <c r="C176" s="381"/>
      <c r="D176" s="15"/>
      <c r="E176" s="46"/>
      <c r="F176" s="7"/>
      <c r="G176" s="7"/>
      <c r="H176" s="7"/>
      <c r="I176" s="7"/>
      <c r="J176" s="7"/>
      <c r="K176" s="10"/>
    </row>
    <row r="177" spans="1:11" ht="23.25" x14ac:dyDescent="0.5">
      <c r="A177" s="9"/>
      <c r="B177" s="366"/>
      <c r="C177" s="381"/>
      <c r="D177" s="19"/>
      <c r="E177" s="46"/>
      <c r="F177" s="7"/>
      <c r="G177" s="7"/>
      <c r="H177" s="7"/>
      <c r="I177" s="7"/>
      <c r="J177" s="7"/>
      <c r="K177" s="10"/>
    </row>
    <row r="178" spans="1:11" ht="23.25" x14ac:dyDescent="0.5">
      <c r="A178" s="9"/>
      <c r="B178" s="366"/>
      <c r="C178" s="381"/>
      <c r="D178" s="19"/>
      <c r="E178" s="46"/>
      <c r="F178" s="7"/>
      <c r="G178" s="7"/>
      <c r="H178" s="7"/>
      <c r="I178" s="7"/>
      <c r="J178" s="7"/>
      <c r="K178" s="10"/>
    </row>
    <row r="179" spans="1:11" ht="23.25" x14ac:dyDescent="0.5">
      <c r="A179" s="9"/>
      <c r="B179" s="366"/>
      <c r="C179" s="381"/>
      <c r="D179" s="19"/>
      <c r="E179" s="46"/>
      <c r="F179" s="7"/>
      <c r="G179" s="7"/>
      <c r="H179" s="7"/>
      <c r="I179" s="7"/>
      <c r="J179" s="7"/>
      <c r="K179" s="10"/>
    </row>
    <row r="180" spans="1:11" ht="23.25" x14ac:dyDescent="0.5">
      <c r="A180" s="9"/>
      <c r="B180" s="366"/>
      <c r="C180" s="381"/>
      <c r="D180" s="19"/>
      <c r="E180" s="46"/>
      <c r="F180" s="7"/>
      <c r="G180" s="7"/>
      <c r="H180" s="7"/>
      <c r="I180" s="7"/>
      <c r="J180" s="7"/>
      <c r="K180" s="10"/>
    </row>
    <row r="181" spans="1:11" ht="24" thickBot="1" x14ac:dyDescent="0.55000000000000004">
      <c r="A181" s="11"/>
      <c r="B181" s="382"/>
      <c r="C181" s="383"/>
      <c r="D181" s="32"/>
      <c r="E181" s="51"/>
      <c r="F181" s="8"/>
      <c r="G181" s="8"/>
      <c r="H181" s="8"/>
      <c r="I181" s="8"/>
      <c r="J181" s="8"/>
      <c r="K181" s="12"/>
    </row>
    <row r="182" spans="1:11" ht="24" thickBot="1" x14ac:dyDescent="0.55000000000000004">
      <c r="A182" s="55"/>
      <c r="B182" s="337" t="s">
        <v>130</v>
      </c>
      <c r="C182" s="338"/>
      <c r="D182" s="59"/>
      <c r="E182" s="56"/>
      <c r="F182" s="57"/>
      <c r="G182" s="57"/>
      <c r="H182" s="57"/>
      <c r="I182" s="57"/>
      <c r="J182" s="57"/>
      <c r="K182" s="58"/>
    </row>
  </sheetData>
  <mergeCells count="198">
    <mergeCell ref="B181:C181"/>
    <mergeCell ref="B182:C182"/>
    <mergeCell ref="B175:C175"/>
    <mergeCell ref="B176:C176"/>
    <mergeCell ref="B177:C177"/>
    <mergeCell ref="B178:C178"/>
    <mergeCell ref="B179:C179"/>
    <mergeCell ref="B180:C180"/>
    <mergeCell ref="B169:C169"/>
    <mergeCell ref="B170:C170"/>
    <mergeCell ref="B171:C171"/>
    <mergeCell ref="B172:C172"/>
    <mergeCell ref="B173:C173"/>
    <mergeCell ref="B174:C174"/>
    <mergeCell ref="K162:K163"/>
    <mergeCell ref="B164:C164"/>
    <mergeCell ref="B165:C165"/>
    <mergeCell ref="B166:C166"/>
    <mergeCell ref="B167:C167"/>
    <mergeCell ref="B168:C168"/>
    <mergeCell ref="A162:A163"/>
    <mergeCell ref="B162:C163"/>
    <mergeCell ref="D162:D163"/>
    <mergeCell ref="E162:E163"/>
    <mergeCell ref="F162:G162"/>
    <mergeCell ref="H162:I162"/>
    <mergeCell ref="A160:B160"/>
    <mergeCell ref="C160:E160"/>
    <mergeCell ref="F160:G160"/>
    <mergeCell ref="H160:K160"/>
    <mergeCell ref="A161:B161"/>
    <mergeCell ref="C161:E161"/>
    <mergeCell ref="F161:G161"/>
    <mergeCell ref="H161:K161"/>
    <mergeCell ref="B155:C155"/>
    <mergeCell ref="B156:C156"/>
    <mergeCell ref="A157:K157"/>
    <mergeCell ref="A158:K158"/>
    <mergeCell ref="A159:B159"/>
    <mergeCell ref="F159:G159"/>
    <mergeCell ref="H159:K159"/>
    <mergeCell ref="B149:C149"/>
    <mergeCell ref="B150:C150"/>
    <mergeCell ref="B151:C151"/>
    <mergeCell ref="B152:C152"/>
    <mergeCell ref="B153:C153"/>
    <mergeCell ref="B154:C154"/>
    <mergeCell ref="B143:C143"/>
    <mergeCell ref="B144:C144"/>
    <mergeCell ref="B145:C145"/>
    <mergeCell ref="B146:C146"/>
    <mergeCell ref="B147:C147"/>
    <mergeCell ref="B148:C148"/>
    <mergeCell ref="K136:K137"/>
    <mergeCell ref="B138:C138"/>
    <mergeCell ref="B139:C139"/>
    <mergeCell ref="B140:C140"/>
    <mergeCell ref="B141:C141"/>
    <mergeCell ref="B142:C142"/>
    <mergeCell ref="A136:A137"/>
    <mergeCell ref="B136:C137"/>
    <mergeCell ref="D136:D137"/>
    <mergeCell ref="E136:E137"/>
    <mergeCell ref="F136:G136"/>
    <mergeCell ref="H136:I136"/>
    <mergeCell ref="A134:B134"/>
    <mergeCell ref="C134:E134"/>
    <mergeCell ref="F134:G134"/>
    <mergeCell ref="H134:K134"/>
    <mergeCell ref="A135:B135"/>
    <mergeCell ref="C135:E135"/>
    <mergeCell ref="F135:G135"/>
    <mergeCell ref="H135:K135"/>
    <mergeCell ref="B130:C130"/>
    <mergeCell ref="A131:K131"/>
    <mergeCell ref="A132:K132"/>
    <mergeCell ref="A133:B133"/>
    <mergeCell ref="F133:G133"/>
    <mergeCell ref="H133:K133"/>
    <mergeCell ref="K110:K111"/>
    <mergeCell ref="B112:C112"/>
    <mergeCell ref="B120:C120"/>
    <mergeCell ref="B127:C127"/>
    <mergeCell ref="B128:C128"/>
    <mergeCell ref="B129:C129"/>
    <mergeCell ref="A110:A111"/>
    <mergeCell ref="B110:C111"/>
    <mergeCell ref="D110:D111"/>
    <mergeCell ref="E110:E111"/>
    <mergeCell ref="F110:G110"/>
    <mergeCell ref="H110:I110"/>
    <mergeCell ref="A108:B108"/>
    <mergeCell ref="C108:E108"/>
    <mergeCell ref="F108:G108"/>
    <mergeCell ref="H108:K108"/>
    <mergeCell ref="A109:B109"/>
    <mergeCell ref="C109:E109"/>
    <mergeCell ref="F109:G109"/>
    <mergeCell ref="H109:K109"/>
    <mergeCell ref="B104:C104"/>
    <mergeCell ref="A105:K105"/>
    <mergeCell ref="A106:K106"/>
    <mergeCell ref="A107:B107"/>
    <mergeCell ref="F107:G107"/>
    <mergeCell ref="H107:K107"/>
    <mergeCell ref="K84:K85"/>
    <mergeCell ref="B86:C86"/>
    <mergeCell ref="A84:A85"/>
    <mergeCell ref="B84:C85"/>
    <mergeCell ref="D84:D85"/>
    <mergeCell ref="E84:E85"/>
    <mergeCell ref="F84:G84"/>
    <mergeCell ref="H84:I84"/>
    <mergeCell ref="A82:B82"/>
    <mergeCell ref="C82:E82"/>
    <mergeCell ref="F82:G82"/>
    <mergeCell ref="H82:K82"/>
    <mergeCell ref="A83:B83"/>
    <mergeCell ref="C83:E83"/>
    <mergeCell ref="F83:G83"/>
    <mergeCell ref="H83:K83"/>
    <mergeCell ref="B78:C78"/>
    <mergeCell ref="A79:K79"/>
    <mergeCell ref="A80:K80"/>
    <mergeCell ref="A81:B81"/>
    <mergeCell ref="F81:G81"/>
    <mergeCell ref="H81:K81"/>
    <mergeCell ref="B72:C72"/>
    <mergeCell ref="K58:K59"/>
    <mergeCell ref="B60:C60"/>
    <mergeCell ref="A58:A59"/>
    <mergeCell ref="B58:C59"/>
    <mergeCell ref="D58:D59"/>
    <mergeCell ref="E58:E59"/>
    <mergeCell ref="F58:G58"/>
    <mergeCell ref="H58:I58"/>
    <mergeCell ref="A56:B56"/>
    <mergeCell ref="C56:E56"/>
    <mergeCell ref="F56:G56"/>
    <mergeCell ref="H56:K56"/>
    <mergeCell ref="A57:B57"/>
    <mergeCell ref="C57:E57"/>
    <mergeCell ref="F57:G57"/>
    <mergeCell ref="H57:K57"/>
    <mergeCell ref="F32:G32"/>
    <mergeCell ref="H32:I32"/>
    <mergeCell ref="B52:C52"/>
    <mergeCell ref="A53:K53"/>
    <mergeCell ref="A54:K54"/>
    <mergeCell ref="A55:B55"/>
    <mergeCell ref="F55:G55"/>
    <mergeCell ref="H55:K55"/>
    <mergeCell ref="B32:C33"/>
    <mergeCell ref="D32:D33"/>
    <mergeCell ref="E32:E33"/>
    <mergeCell ref="A1:K1"/>
    <mergeCell ref="A2:K2"/>
    <mergeCell ref="A3:B3"/>
    <mergeCell ref="F3:G3"/>
    <mergeCell ref="H3:K3"/>
    <mergeCell ref="A4:B4"/>
    <mergeCell ref="C4:E4"/>
    <mergeCell ref="F4:G4"/>
    <mergeCell ref="H4:K4"/>
    <mergeCell ref="A5:B5"/>
    <mergeCell ref="C5:E5"/>
    <mergeCell ref="F5:G5"/>
    <mergeCell ref="H5:K5"/>
    <mergeCell ref="A6:A7"/>
    <mergeCell ref="B6:C7"/>
    <mergeCell ref="D6:D7"/>
    <mergeCell ref="E6:E7"/>
    <mergeCell ref="H6:I6"/>
    <mergeCell ref="K6:K7"/>
    <mergeCell ref="B87:C87"/>
    <mergeCell ref="B92:C92"/>
    <mergeCell ref="B90:C90"/>
    <mergeCell ref="B89:C89"/>
    <mergeCell ref="B88:C88"/>
    <mergeCell ref="F6:G6"/>
    <mergeCell ref="B8:C8"/>
    <mergeCell ref="B26:C26"/>
    <mergeCell ref="A27:K27"/>
    <mergeCell ref="A28:K28"/>
    <mergeCell ref="A29:B29"/>
    <mergeCell ref="F29:G29"/>
    <mergeCell ref="H29:K29"/>
    <mergeCell ref="A30:B30"/>
    <mergeCell ref="C30:E30"/>
    <mergeCell ref="F30:G30"/>
    <mergeCell ref="H30:K30"/>
    <mergeCell ref="A31:B31"/>
    <mergeCell ref="C31:E31"/>
    <mergeCell ref="F31:G31"/>
    <mergeCell ref="H31:K31"/>
    <mergeCell ref="K32:K33"/>
    <mergeCell ref="B34:C34"/>
    <mergeCell ref="A32:A33"/>
  </mergeCells>
  <printOptions horizontalCentered="1" verticalCentered="1"/>
  <pageMargins left="0" right="0" top="0.35433070866141736" bottom="0.35433070866141736" header="0.31496062992125984" footer="0.31496062992125984"/>
  <pageSetup paperSize="9" scale="90" orientation="landscape" horizontalDpi="300" verticalDpi="300" r:id="rId1"/>
  <headerFooter alignWithMargins="0">
    <oddHeader>&amp;Rแบบ ปร.4  แผ่นที่  00/00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2</vt:i4>
      </vt:variant>
    </vt:vector>
  </HeadingPairs>
  <TitlesOfParts>
    <vt:vector size="8" baseType="lpstr">
      <vt:lpstr>กรอกข้อมูลโครงการ</vt:lpstr>
      <vt:lpstr>สรุป ปร.6</vt:lpstr>
      <vt:lpstr>สรุป ปร.5 ก</vt:lpstr>
      <vt:lpstr>สรุป ปร.4</vt:lpstr>
      <vt:lpstr>ปร.4 งานสถาปัตย์</vt:lpstr>
      <vt:lpstr>ปรับอากาศ</vt:lpstr>
      <vt:lpstr>'ปร.4 งานสถาปัตย์'!Print_Area</vt:lpstr>
      <vt:lpstr>'สรุป ปร.4'!Print_Area</vt:lpstr>
    </vt:vector>
  </TitlesOfParts>
  <Company>ahome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 TK</dc:creator>
  <cp:lastModifiedBy>HP-001</cp:lastModifiedBy>
  <cp:lastPrinted>2025-10-21T07:58:04Z</cp:lastPrinted>
  <dcterms:created xsi:type="dcterms:W3CDTF">2006-10-08T06:45:58Z</dcterms:created>
  <dcterms:modified xsi:type="dcterms:W3CDTF">2025-10-28T09:05:22Z</dcterms:modified>
</cp:coreProperties>
</file>