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10\Desktop\"/>
    </mc:Choice>
  </mc:AlternateContent>
  <xr:revisionPtr revIDLastSave="0" documentId="13_ncr:1_{3F7F3B08-BF9E-4DA6-AD5B-9680E3F5308D}" xr6:coauthVersionLast="47" xr6:coauthVersionMax="47" xr10:uidLastSave="{00000000-0000-0000-0000-000000000000}"/>
  <bookViews>
    <workbookView xWindow="-120" yWindow="-120" windowWidth="20730" windowHeight="11040" xr2:uid="{00E791A8-915A-4A75-94CA-B02B2DF7BA25}"/>
  </bookViews>
  <sheets>
    <sheet name="ปร.๕" sheetId="1" r:id="rId1"/>
    <sheet name="ปร.๔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H59" i="2" s="1"/>
  <c r="J59" i="2" s="1"/>
  <c r="F51" i="2"/>
  <c r="G51" i="2" s="1"/>
  <c r="H51" i="2" s="1"/>
  <c r="A5" i="2"/>
  <c r="A4" i="2"/>
  <c r="C3" i="2"/>
  <c r="I51" i="2" l="1"/>
  <c r="J51" i="2" s="1"/>
  <c r="K51" i="2" s="1"/>
  <c r="K59" i="2"/>
  <c r="E23" i="1"/>
  <c r="E24" i="1" s="1"/>
  <c r="D25" i="1" s="1"/>
  <c r="H60" i="2" l="1"/>
  <c r="K60" i="2"/>
  <c r="C25" i="1"/>
</calcChain>
</file>

<file path=xl/sharedStrings.xml><?xml version="1.0" encoding="utf-8"?>
<sst xmlns="http://schemas.openxmlformats.org/spreadsheetml/2006/main" count="161" uniqueCount="128">
  <si>
    <t>แบบ  ปร. 5</t>
  </si>
  <si>
    <t>สรุปผลการประมาณราคาค่าก่อสร้าง</t>
  </si>
  <si>
    <t>ประเภทงาน</t>
  </si>
  <si>
    <t>ซ่อมสร้างถนนแบบผิว Asphaltic Concrete สายทางสี่แยกไฟแดงบ้านหนองไผ่ - ตลาดหนองปรือ  ตำบลโพธิ์กลาง ฯ</t>
  </si>
  <si>
    <t>ขนาดผิวจราจรกว้างเฉลี่ย  12.00 ม.  ยาว  156.00 ม.  หนาเฉลี่ย  0.05 ม.  หรือคิดพื้นที่ผิว  Asphaltic Concrete ไม่น้อยกว่า  1,872.00 ตร.ม.</t>
  </si>
  <si>
    <t>พร้อมจัดทำและติดตั้งป้ายประชาสัมพันธ์โครงการ ฯ  (รายละเอียดก่อสร้างตามแบบที่เทศบาลตำบลโพธิ์กลางกำหนด)</t>
  </si>
  <si>
    <t>ลำดับที่</t>
  </si>
  <si>
    <t>รายการ</t>
  </si>
  <si>
    <t>รวมค่าต้นทุน (บาท)</t>
  </si>
  <si>
    <t>FACTOR. F</t>
  </si>
  <si>
    <t>รวมค่าก่อสร้าง (บาท)</t>
  </si>
  <si>
    <t>หมายเหตุ</t>
  </si>
  <si>
    <t>ประเภทงานทาง</t>
  </si>
  <si>
    <t xml:space="preserve">       - ซ่อมสร้างถนนแบบผิว Asphaltic Concrete สายทาง</t>
  </si>
  <si>
    <t>สี่แยกไฟแดงบ้านหนองไผ่ - ตลาดหนองปรือ  ตำบลโพธิ์กลาง ฯ</t>
  </si>
  <si>
    <t>ขนาดผิวจราจรกว้างเฉลี่ย  12.00 ม.  ยาว  156.00 ม.  หนาเฉลี่ย  0.05 ม.</t>
  </si>
  <si>
    <t>หรือคิดพื้นที่ผิว  Asphaltic Concrete ไม่น้อยกว่า  1,872.00 ตร.ม.  พร้อมจัดทำและติดตั้งป้ายประชาสัมพันธ์โครงการ ฯ</t>
  </si>
  <si>
    <t>(รายละเอียดก่อสร้างตามแบบที่เทศบาลตำบลโพธิ์กลางกำหนด)</t>
  </si>
  <si>
    <t>ประเภทงานป้ายประชาสัมพันธ์โครงการตามแบบฯ</t>
  </si>
  <si>
    <t>เงื่อนไข</t>
  </si>
  <si>
    <t>ทางหลวงชนบท</t>
  </si>
  <si>
    <t>เงินล่วงหน้าจ่าย ................. - ............ %</t>
  </si>
  <si>
    <t>เงินประกันสัญญา .......... - ............... %</t>
  </si>
  <si>
    <t>ดอกเบี้ยเงินกู้ ..................... 6 .............. % ต่อปี</t>
  </si>
  <si>
    <t>สรุป</t>
  </si>
  <si>
    <t>รวมค่าก่อสร้างเป็นเงินทั้งสิ้น</t>
  </si>
  <si>
    <t>บาท</t>
  </si>
  <si>
    <t>คิดเป็นเงินประมาณการ (ปรับลดแล้ว)</t>
  </si>
  <si>
    <t>ความยาวถนน  1.000 กม.  เฉลี่ยราคา ตร.ม. ละ</t>
  </si>
  <si>
    <t>ประมาณการ .............................................................................</t>
  </si>
  <si>
    <t>(นายวัชรพงษ์  แท้สูงเนิน)  ผู้ช่วยนายช่างโยธา</t>
  </si>
  <si>
    <t>ตรวจทาน ........................................................................................</t>
  </si>
  <si>
    <t>(นายสุทธิพงศ์  ชัยวิรูญรัตน์)   นายช่างโยธาชำนาญงาน</t>
  </si>
  <si>
    <t xml:space="preserve">     คณะกรรมการกำหนดราคากลาง  ได้พิจารณาแล้วเห็นว่าราคา และรายละเอียดการคำนวณราคากลางงานก่อสร้าง  (ค่างาน,Factor F)  มีความเหมาะสมที่จะนำไปใช้</t>
  </si>
  <si>
    <t>ในการพิจารณาจัดจ้าง ในปีงบประมาณ 2566 (จ่ายขาดเงินทุนฯ ปี 2565) ได้ สำหรับโครงการซ่อมสร้างถนนแบบผิว Asphaltic Concrete สายทางสี่แยกไฟแดง</t>
  </si>
  <si>
    <t>บ้านหนองไผ่ - ตลาดหนองปรือ  ตำบลโพธิ์กลาง ฯ  อำเภอเมืองนครราชสีมา ฯ</t>
  </si>
  <si>
    <t>(ลงชื่อ)................................................................ประธานกรรมการ</t>
  </si>
  <si>
    <t xml:space="preserve">                                                         (นายอรรถกร  ล้อมในเมือง)     </t>
  </si>
  <si>
    <t xml:space="preserve">                                                             ผู้อำนวยการกองช่าง</t>
  </si>
  <si>
    <t>(ลงชื่อ).......................................................................กรรมการ</t>
  </si>
  <si>
    <t>(ลงชื่อ)............................................................กรรมการ</t>
  </si>
  <si>
    <t xml:space="preserve"> (นายสุทธิพงศ์  ชัยวิรูญรัตน์)</t>
  </si>
  <si>
    <t xml:space="preserve">             (นายสิทธิพร  เปล่งงูเหลือม)    </t>
  </si>
  <si>
    <t xml:space="preserve">   นายช่างโยธาชำนาญงาน</t>
  </si>
  <si>
    <t xml:space="preserve">               นายช่างโยธาชำนาญงาน</t>
  </si>
  <si>
    <r>
      <t>สถานที่ก่อสร้าง</t>
    </r>
    <r>
      <rPr>
        <sz val="10"/>
        <rFont val="Tahoma"/>
        <family val="2"/>
        <scheme val="major"/>
      </rPr>
      <t xml:space="preserve">  ภายในเขตเทศบาลตำบลโพธิ์กลาง  อำเภอเมืองนครราชสีมา  จังหวัดนครราชสีมา </t>
    </r>
  </si>
  <si>
    <t>แผ่นที่</t>
  </si>
  <si>
    <t>แบบสรุปราคากลางงานก่อสร้างทาง สะพาน และท่อเหลี่ยม</t>
  </si>
  <si>
    <t>ชื่อโครงการ</t>
  </si>
  <si>
    <t>สถานที่ก่อสร้าง</t>
  </si>
  <si>
    <t xml:space="preserve">ภายในเขตเทศบาลตำบลโพธิ์กลาง  อำเภอเมืองนครราชสีมา  จังหวัดนครราชสีมา </t>
  </si>
  <si>
    <t>ลำดับ</t>
  </si>
  <si>
    <t>หน่วย</t>
  </si>
  <si>
    <t>ปริมาณ</t>
  </si>
  <si>
    <t>ราคาต่อหน่วย</t>
  </si>
  <si>
    <t>ราคาทุน</t>
  </si>
  <si>
    <t>Factor</t>
  </si>
  <si>
    <t xml:space="preserve">ราคาต่อหน่วย </t>
  </si>
  <si>
    <t>ราคากลาง</t>
  </si>
  <si>
    <t>งาน</t>
  </si>
  <si>
    <t>(  บาท  )</t>
  </si>
  <si>
    <t>F</t>
  </si>
  <si>
    <t>x FF</t>
  </si>
  <si>
    <t>งานรื้อโครงสร้างถนนเดิม</t>
  </si>
  <si>
    <t>งานรื้อผิวลาดยางเดิม</t>
  </si>
  <si>
    <t>ตร.ม.</t>
  </si>
  <si>
    <t>งานรื้อผิวคอนกรีตเดิม</t>
  </si>
  <si>
    <t>งานดิน</t>
  </si>
  <si>
    <t>งานถางป่าและขุดตอ</t>
  </si>
  <si>
    <t>งานปรับเกลี่ยแต่งและบดอัดคันทางเดิม</t>
  </si>
  <si>
    <t>ลบ.ม.</t>
  </si>
  <si>
    <t>งานชั้นพื้นทางเดิม</t>
  </si>
  <si>
    <t>งานวัสดุคัดเลือกประเภท ก</t>
  </si>
  <si>
    <t xml:space="preserve">งานขุดซ่อมผิวทางเดิม </t>
  </si>
  <si>
    <t>งาน Skin Patch</t>
  </si>
  <si>
    <t>งาน Deep Patch</t>
  </si>
  <si>
    <t>งาน แผ่นใยสังเคราะห์ ชนิดไม่ถักทอ (Non-Woven Geotextile)</t>
  </si>
  <si>
    <t>งานรองพื้นทางและพื้นทาง</t>
  </si>
  <si>
    <t>งานทรายรองใต้ผิวทางคอนกรีต</t>
  </si>
  <si>
    <t xml:space="preserve">งานรื้อผิวคอนกรีตเดิม (REMOVAL OF EXISTING  </t>
  </si>
  <si>
    <t>CONCRETE PAVEMENT) หนา 15 ซม.</t>
  </si>
  <si>
    <t>งานรองพื้นทางลูกรัง   (ระยะขนส่ง  45 กม.)</t>
  </si>
  <si>
    <t>ผิวทางปอร์ตแลนด์ซีเมนต์คอนกรีต หนา 0.15 เมตร</t>
  </si>
  <si>
    <t>(ใช้ตะแกรงเหล็ก)</t>
  </si>
  <si>
    <t>รอยต่อเผื่อขยายตามขวาง (Expansion Joint)</t>
  </si>
  <si>
    <t>ม.</t>
  </si>
  <si>
    <t>รอยต่อเผื่อหดตามขวาง (Contraction Joint)</t>
  </si>
  <si>
    <t>รอยต่อตามยาว (Longitudinal Joint)</t>
  </si>
  <si>
    <t>งานผิวไหล่ทาง</t>
  </si>
  <si>
    <t>งานลาดแอสฟัลต์แทคโค๊ต (Tack Coat)</t>
  </si>
  <si>
    <t>งานชั้นผิวทางแอสฟัลต์คอนกรีต  หนา 0.05 ม.</t>
  </si>
  <si>
    <t>งานผิวทาง</t>
  </si>
  <si>
    <t>งานลาดแอสฟัลต์ไพร์มโค๊ต (Prime Coat)</t>
  </si>
  <si>
    <t>งานปรับระดับแอสฟัลต์คอนกรีต</t>
  </si>
  <si>
    <t>งานรองผิวทางแอสฟัลต์คอนกรีต</t>
  </si>
  <si>
    <t>งาน PARA ASPHALT CONCRETE</t>
  </si>
  <si>
    <t>งานโครงสร้าง</t>
  </si>
  <si>
    <t>งานท่อเหลี่ยมคอนกรีตเสริมเหล็กก่อสร้างใหม่</t>
  </si>
  <si>
    <t xml:space="preserve">งานท่อกลมคสล.ขนาด Ø  0.40 ม.  </t>
  </si>
  <si>
    <t xml:space="preserve">งานท่อกลมคสล.ขนาด Ø  0.60 ม.  </t>
  </si>
  <si>
    <t>งานเบ็ดเตล็ด</t>
  </si>
  <si>
    <t xml:space="preserve">งานติดตั้งเสาสัญญานไฟกระพริบพร้อมอุปกรณ์ </t>
  </si>
  <si>
    <t>ชุด</t>
  </si>
  <si>
    <t>รวมอุปกรณ์ครบชุด + ป้าย บ-1 (ต่อ 1 ต้น)</t>
  </si>
  <si>
    <t>งานป้ายจราจร แบบ บ 1</t>
  </si>
  <si>
    <t>งานป้ายจราจร แบบ ต 11</t>
  </si>
  <si>
    <t>งานป้ายจราจร แบบ ต 75</t>
  </si>
  <si>
    <t xml:space="preserve">งานตีเส้นจราจร THERMOPLASTIC  PANT </t>
  </si>
  <si>
    <t>(สีเหลืองและสีขาว)</t>
  </si>
  <si>
    <t>งานจัดการเครื่องหมายจราจรระหว่างการก่อสร้าง</t>
  </si>
  <si>
    <t>L.S.</t>
  </si>
  <si>
    <t>ค่าธรรมเนียมขยายเขตไฟฟ้า และติดตั้งหม้อแปลง</t>
  </si>
  <si>
    <t>TOTAL</t>
  </si>
  <si>
    <t xml:space="preserve">  (ลงชื่อ)……………………………………………ประมาณการ</t>
  </si>
  <si>
    <t xml:space="preserve">  (ลงชื่อ)……………………………………………ประธานกรรมการ</t>
  </si>
  <si>
    <t xml:space="preserve">     (นายวัชรพงษ์  แท้สูงเนิน)</t>
  </si>
  <si>
    <t xml:space="preserve">              (นายอรรถกร  ล้อมในเมือง)</t>
  </si>
  <si>
    <t xml:space="preserve"> ผู้ช่วยนายช่างโยธา</t>
  </si>
  <si>
    <t xml:space="preserve">   ผู้อำนวยการกองช่าง</t>
  </si>
  <si>
    <t xml:space="preserve">  (ลงชื่อ)……………………………………………ตรวจทาน</t>
  </si>
  <si>
    <t xml:space="preserve">  (ลงชื่อ)……………………………………………กรรมการ</t>
  </si>
  <si>
    <t xml:space="preserve">   (นายสุทธิพงศ์  ชัยวิรูญรัตน์)</t>
  </si>
  <si>
    <t xml:space="preserve">            (นายสิทธิพร  เปล่งงูเหลือม)</t>
  </si>
  <si>
    <t xml:space="preserve">    นายช่างโยธาชำนาญงาน</t>
  </si>
  <si>
    <t xml:space="preserve">             นายช่างโยธาชำนาญงาน</t>
  </si>
  <si>
    <t xml:space="preserve">             (นายสุทธิพงศ์  ชัยวิรูญรัตน์)</t>
  </si>
  <si>
    <t xml:space="preserve">              นายช่างโยธาชำนาญงาน</t>
  </si>
  <si>
    <r>
      <t xml:space="preserve">งานชั้นผิวทางแอสฟัลต์คอนกรีต  </t>
    </r>
    <r>
      <rPr>
        <sz val="10"/>
        <color theme="0"/>
        <rFont val="Tahoma"/>
        <family val="2"/>
        <scheme val="minor"/>
      </rPr>
      <t>หนา 0.05 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</si>
</sst>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[$-41E]d\ mmmm\ yyyy"/>
    <numFmt numFmtId="188" formatCode="_-* #,##0.0000_-;\-* #,##0.0000_-;_-* &quot;-&quot;??_-;_-@_-"/>
    <numFmt numFmtId="189" formatCode="#,##0.0000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Tahoma"/>
      <family val="2"/>
      <scheme val="major"/>
    </font>
    <font>
      <b/>
      <sz val="10"/>
      <name val="Tahoma"/>
      <family val="2"/>
      <scheme val="major"/>
    </font>
    <font>
      <sz val="10"/>
      <color rgb="FFFF0000"/>
      <name val="Tahoma"/>
      <family val="2"/>
      <scheme val="major"/>
    </font>
    <font>
      <sz val="10"/>
      <color indexed="9"/>
      <name val="Tahoma"/>
      <family val="2"/>
      <scheme val="major"/>
    </font>
    <font>
      <sz val="10"/>
      <color theme="0"/>
      <name val="Tahoma"/>
      <family val="2"/>
      <scheme val="major"/>
    </font>
    <font>
      <b/>
      <sz val="10"/>
      <color indexed="12"/>
      <name val="Tahoma"/>
      <family val="2"/>
      <scheme val="major"/>
    </font>
    <font>
      <sz val="14"/>
      <name val="AngsanaUPC"/>
      <family val="1"/>
      <charset val="222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sz val="10"/>
      <color rgb="FFFF0000"/>
      <name val="Tahoma"/>
      <family val="2"/>
      <scheme val="minor"/>
    </font>
    <font>
      <b/>
      <u/>
      <sz val="10"/>
      <name val="Tahoma"/>
      <family val="2"/>
      <scheme val="minor"/>
    </font>
    <font>
      <sz val="10"/>
      <color theme="0"/>
      <name val="Tahoma"/>
      <family val="2"/>
      <scheme val="minor"/>
    </font>
    <font>
      <b/>
      <u/>
      <sz val="10"/>
      <color theme="0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15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187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3" fontId="2" fillId="0" borderId="3" xfId="1" applyFont="1" applyBorder="1"/>
    <xf numFmtId="43" fontId="2" fillId="0" borderId="0" xfId="1" applyFont="1" applyBorder="1"/>
    <xf numFmtId="188" fontId="2" fillId="0" borderId="0" xfId="1" applyNumberFormat="1" applyFont="1" applyBorder="1"/>
    <xf numFmtId="43" fontId="2" fillId="0" borderId="3" xfId="1" applyFont="1" applyBorder="1" applyAlignment="1">
      <alignment horizontal="left"/>
    </xf>
    <xf numFmtId="43" fontId="2" fillId="0" borderId="3" xfId="1" applyFont="1" applyFill="1" applyBorder="1" applyAlignment="1">
      <alignment horizontal="center"/>
    </xf>
    <xf numFmtId="43" fontId="5" fillId="0" borderId="3" xfId="1" applyFont="1" applyBorder="1"/>
    <xf numFmtId="0" fontId="2" fillId="0" borderId="3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3" fillId="0" borderId="3" xfId="1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43" fontId="2" fillId="0" borderId="4" xfId="1" applyFont="1" applyBorder="1"/>
    <xf numFmtId="188" fontId="2" fillId="0" borderId="5" xfId="1" applyNumberFormat="1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43" fontId="2" fillId="0" borderId="6" xfId="1" applyFont="1" applyBorder="1"/>
    <xf numFmtId="43" fontId="2" fillId="0" borderId="7" xfId="1" applyFont="1" applyBorder="1" applyAlignment="1">
      <alignment horizontal="center"/>
    </xf>
    <xf numFmtId="43" fontId="2" fillId="0" borderId="8" xfId="1" applyFont="1" applyBorder="1"/>
    <xf numFmtId="0" fontId="6" fillId="0" borderId="0" xfId="0" applyFont="1" applyAlignment="1">
      <alignment horizontal="right"/>
    </xf>
    <xf numFmtId="43" fontId="6" fillId="0" borderId="9" xfId="1" applyFont="1" applyBorder="1" applyAlignment="1">
      <alignment horizontal="center"/>
    </xf>
    <xf numFmtId="0" fontId="7" fillId="0" borderId="9" xfId="0" applyFont="1" applyBorder="1" applyAlignment="1" applyProtection="1">
      <alignment horizontal="left"/>
      <protection hidden="1"/>
    </xf>
    <xf numFmtId="43" fontId="6" fillId="0" borderId="0" xfId="1" applyFont="1" applyBorder="1" applyAlignment="1">
      <alignment horizontal="center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/>
    <xf numFmtId="4" fontId="9" fillId="0" borderId="0" xfId="0" applyNumberFormat="1" applyFont="1"/>
    <xf numFmtId="43" fontId="9" fillId="0" borderId="0" xfId="1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3" fontId="9" fillId="0" borderId="0" xfId="1" applyFont="1" applyAlignment="1">
      <alignment vertical="center"/>
    </xf>
    <xf numFmtId="187" fontId="11" fillId="0" borderId="0" xfId="2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3" fontId="9" fillId="0" borderId="0" xfId="1" applyFont="1" applyBorder="1" applyAlignment="1">
      <alignment vertical="center"/>
    </xf>
    <xf numFmtId="0" fontId="10" fillId="0" borderId="7" xfId="2" applyFont="1" applyBorder="1" applyAlignment="1">
      <alignment horizontal="left" vertical="center"/>
    </xf>
    <xf numFmtId="0" fontId="9" fillId="0" borderId="7" xfId="2" applyFont="1" applyBorder="1" applyAlignment="1">
      <alignment horizontal="center" vertical="center"/>
    </xf>
    <xf numFmtId="15" fontId="9" fillId="0" borderId="7" xfId="2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43" fontId="9" fillId="0" borderId="7" xfId="1" applyFont="1" applyBorder="1" applyAlignment="1">
      <alignment vertical="center"/>
    </xf>
    <xf numFmtId="0" fontId="9" fillId="0" borderId="7" xfId="2" applyFont="1" applyBorder="1" applyAlignment="1">
      <alignment horizontal="left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 shrinkToFit="1"/>
    </xf>
    <xf numFmtId="4" fontId="10" fillId="0" borderId="12" xfId="2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3" fontId="10" fillId="0" borderId="12" xfId="1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 wrapText="1" shrinkToFit="1"/>
    </xf>
    <xf numFmtId="4" fontId="10" fillId="0" borderId="6" xfId="2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left"/>
    </xf>
    <xf numFmtId="2" fontId="12" fillId="0" borderId="9" xfId="0" applyNumberFormat="1" applyFont="1" applyBorder="1" applyAlignment="1">
      <alignment horizontal="left"/>
    </xf>
    <xf numFmtId="2" fontId="12" fillId="0" borderId="14" xfId="0" applyNumberFormat="1" applyFont="1" applyBorder="1" applyAlignment="1">
      <alignment horizontal="left"/>
    </xf>
    <xf numFmtId="2" fontId="9" fillId="0" borderId="12" xfId="0" applyNumberFormat="1" applyFont="1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43" fontId="9" fillId="0" borderId="3" xfId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left"/>
    </xf>
    <xf numFmtId="2" fontId="9" fillId="0" borderId="15" xfId="0" applyNumberFormat="1" applyFont="1" applyBorder="1" applyAlignment="1">
      <alignment horizontal="left"/>
    </xf>
    <xf numFmtId="2" fontId="9" fillId="0" borderId="3" xfId="0" applyNumberFormat="1" applyFont="1" applyBorder="1" applyAlignment="1">
      <alignment horizontal="center"/>
    </xf>
    <xf numFmtId="43" fontId="9" fillId="0" borderId="15" xfId="0" applyNumberFormat="1" applyFont="1" applyBorder="1" applyAlignment="1">
      <alignment horizontal="right" vertical="center"/>
    </xf>
    <xf numFmtId="43" fontId="9" fillId="0" borderId="3" xfId="0" applyNumberFormat="1" applyFont="1" applyBorder="1" applyAlignment="1">
      <alignment horizontal="right" vertical="center"/>
    </xf>
    <xf numFmtId="188" fontId="9" fillId="0" borderId="3" xfId="0" applyNumberFormat="1" applyFont="1" applyBorder="1" applyAlignment="1">
      <alignment horizontal="right" vertical="center"/>
    </xf>
    <xf numFmtId="0" fontId="12" fillId="0" borderId="1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15" xfId="0" applyFont="1" applyBorder="1" applyAlignment="1">
      <alignment horizontal="left"/>
    </xf>
    <xf numFmtId="189" fontId="9" fillId="0" borderId="3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9" fillId="0" borderId="15" xfId="0" applyNumberFormat="1" applyFont="1" applyBorder="1" applyAlignment="1">
      <alignment horizontal="left"/>
    </xf>
    <xf numFmtId="2" fontId="9" fillId="0" borderId="0" xfId="0" quotePrefix="1" applyNumberFormat="1" applyFont="1" applyAlignment="1">
      <alignment horizontal="left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2" fontId="9" fillId="0" borderId="11" xfId="0" applyNumberFormat="1" applyFont="1" applyBorder="1" applyAlignment="1">
      <alignment horizontal="left"/>
    </xf>
    <xf numFmtId="2" fontId="9" fillId="0" borderId="6" xfId="0" applyNumberFormat="1" applyFont="1" applyBorder="1" applyAlignment="1">
      <alignment horizontal="left"/>
    </xf>
    <xf numFmtId="2" fontId="9" fillId="0" borderId="6" xfId="0" applyNumberFormat="1" applyFont="1" applyBorder="1" applyAlignment="1">
      <alignment horizontal="center"/>
    </xf>
    <xf numFmtId="43" fontId="9" fillId="0" borderId="11" xfId="0" applyNumberFormat="1" applyFont="1" applyBorder="1" applyAlignment="1">
      <alignment horizontal="right" vertical="center"/>
    </xf>
    <xf numFmtId="43" fontId="9" fillId="0" borderId="6" xfId="0" applyNumberFormat="1" applyFont="1" applyBorder="1" applyAlignment="1">
      <alignment horizontal="right" vertical="center"/>
    </xf>
    <xf numFmtId="188" fontId="9" fillId="0" borderId="6" xfId="0" applyNumberFormat="1" applyFont="1" applyBorder="1" applyAlignment="1">
      <alignment horizontal="right" vertical="center"/>
    </xf>
    <xf numFmtId="43" fontId="9" fillId="0" borderId="6" xfId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2" fontId="9" fillId="0" borderId="5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center"/>
    </xf>
    <xf numFmtId="43" fontId="9" fillId="0" borderId="5" xfId="0" applyNumberFormat="1" applyFont="1" applyBorder="1" applyAlignment="1">
      <alignment horizontal="right" vertical="center"/>
    </xf>
    <xf numFmtId="188" fontId="9" fillId="0" borderId="5" xfId="0" applyNumberFormat="1" applyFont="1" applyBorder="1" applyAlignment="1">
      <alignment horizontal="right" vertical="center"/>
    </xf>
    <xf numFmtId="43" fontId="9" fillId="0" borderId="5" xfId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4" fontId="9" fillId="0" borderId="14" xfId="0" applyNumberFormat="1" applyFont="1" applyBorder="1" applyAlignment="1">
      <alignment horizontal="right" vertical="center"/>
    </xf>
    <xf numFmtId="189" fontId="9" fillId="0" borderId="12" xfId="0" applyNumberFormat="1" applyFont="1" applyBorder="1" applyAlignment="1">
      <alignment horizontal="right" vertical="center"/>
    </xf>
    <xf numFmtId="43" fontId="9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15" xfId="0" applyFont="1" applyBorder="1" applyAlignment="1">
      <alignment horizontal="left"/>
    </xf>
    <xf numFmtId="0" fontId="13" fillId="0" borderId="6" xfId="0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13" fillId="0" borderId="11" xfId="0" applyNumberFormat="1" applyFont="1" applyBorder="1" applyAlignment="1">
      <alignment horizontal="left"/>
    </xf>
    <xf numFmtId="2" fontId="13" fillId="0" borderId="6" xfId="0" applyNumberFormat="1" applyFont="1" applyBorder="1" applyAlignment="1">
      <alignment horizontal="center"/>
    </xf>
    <xf numFmtId="43" fontId="13" fillId="0" borderId="1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horizontal="right" vertical="center"/>
    </xf>
    <xf numFmtId="43" fontId="13" fillId="0" borderId="6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43" fontId="10" fillId="0" borderId="0" xfId="1" applyFont="1" applyAlignment="1">
      <alignment horizontal="right"/>
    </xf>
    <xf numFmtId="4" fontId="10" fillId="2" borderId="6" xfId="0" applyNumberFormat="1" applyFont="1" applyFill="1" applyBorder="1" applyAlignment="1">
      <alignment horizontal="right" vertical="center"/>
    </xf>
    <xf numFmtId="43" fontId="10" fillId="0" borderId="0" xfId="1" applyFont="1" applyFill="1" applyAlignment="1">
      <alignment horizontal="right"/>
    </xf>
    <xf numFmtId="4" fontId="10" fillId="0" borderId="0" xfId="0" applyNumberFormat="1" applyFont="1" applyAlignment="1">
      <alignment horizontal="right" vertical="center"/>
    </xf>
    <xf numFmtId="43" fontId="9" fillId="0" borderId="0" xfId="1" applyFont="1"/>
    <xf numFmtId="0" fontId="9" fillId="0" borderId="0" xfId="0" applyFont="1" applyAlignment="1">
      <alignment horizontal="center"/>
    </xf>
    <xf numFmtId="4" fontId="9" fillId="0" borderId="0" xfId="0" applyNumberFormat="1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7" fillId="0" borderId="0" xfId="0" applyFont="1" applyBorder="1" applyAlignment="1" applyProtection="1">
      <alignment horizontal="left"/>
      <protection hidden="1"/>
    </xf>
    <xf numFmtId="4" fontId="9" fillId="0" borderId="0" xfId="0" applyNumberFormat="1" applyFont="1" applyAlignment="1">
      <alignment horizontal="left" vertical="center"/>
    </xf>
    <xf numFmtId="4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left" vertical="center"/>
    </xf>
    <xf numFmtId="43" fontId="10" fillId="0" borderId="0" xfId="1" applyFont="1" applyFill="1" applyAlignment="1">
      <alignment horizontal="left"/>
    </xf>
    <xf numFmtId="43" fontId="9" fillId="0" borderId="0" xfId="1" applyFont="1" applyAlignment="1">
      <alignment horizontal="left"/>
    </xf>
    <xf numFmtId="43" fontId="9" fillId="0" borderId="0" xfId="1" applyFont="1" applyAlignment="1">
      <alignment horizontal="left" vertical="top"/>
    </xf>
    <xf numFmtId="4" fontId="9" fillId="0" borderId="0" xfId="0" applyNumberFormat="1" applyFont="1" applyAlignment="1">
      <alignment horizontal="left"/>
    </xf>
  </cellXfs>
  <cellStyles count="3">
    <cellStyle name="จุลภาค" xfId="1" builtinId="3"/>
    <cellStyle name="ปกติ" xfId="0" builtinId="0"/>
    <cellStyle name="ปกติ_BOQ-BANG-NGA 2" xfId="2" xr:uid="{4C15F273-B107-482C-B72C-10E92620B6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INDOWS10\Desktop\&#3650;&#3588;&#3619;&#3591;&#3585;&#3634;&#3619;&#3585;&#3656;&#3629;&#3626;&#3619;&#3657;&#3634;&#3591;&#3611;&#3637;%20&#3591;&#3610;&#3611;&#3619;&#3632;&#3617;&#3634;&#3603;%202566%20(&#3592;&#3633;&#3604;&#3607;&#3635;%20&#3614;.&#3588;.-%20&#3617;&#3636;.&#3618;.%202566)\&#3611;&#3619;&#3632;&#3648;&#3616;&#3607;&#3606;&#3609;&#3609;&#3621;&#3634;&#3604;&#3618;&#3634;&#3591;\&#3595;&#3656;&#3629;&#3617;&#3626;&#3619;&#3657;&#3634;&#3591;&#3606;&#3609;&#3609;&#3649;&#3610;&#3610;&#3612;&#3636;&#3623;%20Asphaltic%20Concrete%20&#3626;&#3634;&#3618;&#3607;&#3634;&#3591;&#3626;&#3637;&#3656;&#3649;&#3618;&#3585;&#3652;&#3615;&#3649;&#3604;&#3591;&#3610;&#3657;&#3634;&#3609;&#3627;&#3609;&#3629;&#3591;&#3652;&#3612;&#3656;%20-%20&#3605;&#3621;&#3634;&#3604;&#3627;&#3609;&#3629;&#3591;&#3611;&#3619;&#3639;&#3629;&#3631;%20(&#3585;&#3619;&#3619;&#3617;&#3585;&#3634;&#3619;&#3631;).xlsx" TargetMode="External"/><Relationship Id="rId1" Type="http://schemas.openxmlformats.org/officeDocument/2006/relationships/externalLinkPath" Target="&#3650;&#3588;&#3619;&#3591;&#3585;&#3634;&#3619;&#3585;&#3656;&#3629;&#3626;&#3619;&#3657;&#3634;&#3591;&#3611;&#3637;%20&#3591;&#3610;&#3611;&#3619;&#3632;&#3617;&#3634;&#3603;%202566%20(&#3592;&#3633;&#3604;&#3607;&#3635;%20&#3614;.&#3588;.-%20&#3617;&#3636;.&#3618;.%202566)/&#3611;&#3619;&#3632;&#3648;&#3616;&#3607;&#3606;&#3609;&#3609;&#3621;&#3634;&#3604;&#3618;&#3634;&#3591;/&#3595;&#3656;&#3629;&#3617;&#3626;&#3619;&#3657;&#3634;&#3591;&#3606;&#3609;&#3609;&#3649;&#3610;&#3610;&#3612;&#3636;&#3623;%20Asphaltic%20Concrete%20&#3626;&#3634;&#3618;&#3607;&#3634;&#3591;&#3626;&#3637;&#3656;&#3649;&#3618;&#3585;&#3652;&#3615;&#3649;&#3604;&#3591;&#3610;&#3657;&#3634;&#3609;&#3627;&#3609;&#3629;&#3591;&#3652;&#3612;&#3656;%20-%20&#3605;&#3621;&#3634;&#3604;&#3627;&#3609;&#3629;&#3591;&#3611;&#3619;&#3639;&#3629;&#3631;%20(&#3585;&#3619;&#3619;&#3617;&#3585;&#3634;&#3619;&#363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สรุปราคากลาง ปร.๕"/>
      <sheetName val="สรุปราคากลาง"/>
      <sheetName val="ข้อมูลพื้นที่"/>
      <sheetName val="Factor F"/>
      <sheetName val="ค่าเสื่อมราคา"/>
      <sheetName val="ค่างานต้นทุนต่อหน่วย"/>
      <sheetName val="ค่างานต้นทุนต่อหน่วย 1"/>
      <sheetName val="ข้อมูลราคาวัสดุ"/>
      <sheetName val="ราคาวัสดุ"/>
      <sheetName val="ราคาน้ำมัน"/>
      <sheetName val="ข้อมูลคอนกรีต"/>
      <sheetName val="ไม้แบบ"/>
      <sheetName val="ค่าขนส่ง+Oil"/>
      <sheetName val="ราคาป้าย"/>
      <sheetName val="ขนาด ท่อ"/>
    </sheetNames>
    <sheetDataSet>
      <sheetData sheetId="0">
        <row r="3">
          <cell r="B3" t="str">
            <v>ซ่อมสร้างถนนแบบผิว Asphaltic Concrete สายทางสี่แยกไฟแดงบ้านหนองไผ่ - ตลาดหนองปรือ  ตำบลโพธิ์กลาง ฯ</v>
          </cell>
        </row>
        <row r="4">
          <cell r="A4" t="str">
            <v>ขนาดผิวจราจรกว้างเฉลี่ย  12.00 ม.  ยาว  156.00 ม.  หนาเฉลี่ย  0.05 ม.  หรือคิดพื้นที่ผิว  Asphaltic Concrete ไม่น้อยกว่า  1,872.00 ตร.ม.</v>
          </cell>
        </row>
        <row r="5">
          <cell r="A5" t="str">
            <v>พร้อมจัดทำและติดตั้งป้ายประชาสัมพันธ์โครงการ ฯ  (รายละเอียดก่อสร้างตามแบบที่เทศบาลตำบลโพธิ์กลางกำหนด)</v>
          </cell>
        </row>
      </sheetData>
      <sheetData sheetId="1"/>
      <sheetData sheetId="2"/>
      <sheetData sheetId="3">
        <row r="24">
          <cell r="J24">
            <v>1.3624000000000001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6">
          <cell r="E126">
            <v>17020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9832-4BBE-4776-BCED-9DE1FA6D7DAE}">
  <dimension ref="A1:F40"/>
  <sheetViews>
    <sheetView tabSelected="1" workbookViewId="0">
      <selection activeCell="A35" sqref="A35:F35"/>
    </sheetView>
  </sheetViews>
  <sheetFormatPr defaultRowHeight="14.25" x14ac:dyDescent="0.2"/>
  <cols>
    <col min="1" max="1" width="9.625" style="1" customWidth="1"/>
    <col min="2" max="2" width="41.5" style="1" customWidth="1"/>
    <col min="3" max="3" width="13.625" style="1" customWidth="1"/>
    <col min="4" max="4" width="14.5" style="1" customWidth="1"/>
    <col min="5" max="5" width="15" style="1" customWidth="1"/>
    <col min="6" max="6" width="16" style="1" customWidth="1"/>
  </cols>
  <sheetData>
    <row r="1" spans="1:6" x14ac:dyDescent="0.2">
      <c r="F1" s="2" t="s">
        <v>0</v>
      </c>
    </row>
    <row r="2" spans="1:6" x14ac:dyDescent="0.2">
      <c r="A2" s="3" t="s">
        <v>1</v>
      </c>
      <c r="B2" s="3"/>
      <c r="C2" s="3"/>
      <c r="D2" s="3"/>
      <c r="E2" s="3"/>
      <c r="F2" s="3"/>
    </row>
    <row r="3" spans="1:6" x14ac:dyDescent="0.2">
      <c r="A3" s="4" t="s">
        <v>2</v>
      </c>
      <c r="B3" s="1" t="s">
        <v>3</v>
      </c>
    </row>
    <row r="4" spans="1:6" x14ac:dyDescent="0.2">
      <c r="A4" s="1" t="s">
        <v>4</v>
      </c>
    </row>
    <row r="5" spans="1:6" x14ac:dyDescent="0.2">
      <c r="A5" s="1" t="s">
        <v>5</v>
      </c>
    </row>
    <row r="6" spans="1:6" x14ac:dyDescent="0.2">
      <c r="A6" s="5" t="s">
        <v>45</v>
      </c>
    </row>
    <row r="7" spans="1:6" x14ac:dyDescent="0.2">
      <c r="A7" s="5"/>
      <c r="E7" s="6"/>
      <c r="F7" s="6"/>
    </row>
    <row r="8" spans="1:6" x14ac:dyDescent="0.2">
      <c r="E8" s="6"/>
      <c r="F8" s="7"/>
    </row>
    <row r="9" spans="1:6" ht="15" thickBot="1" x14ac:dyDescent="0.25"/>
    <row r="10" spans="1:6" ht="27" thickTop="1" thickBot="1" x14ac:dyDescent="0.25">
      <c r="A10" s="8" t="s">
        <v>6</v>
      </c>
      <c r="B10" s="9" t="s">
        <v>7</v>
      </c>
      <c r="C10" s="10" t="s">
        <v>8</v>
      </c>
      <c r="D10" s="11" t="s">
        <v>9</v>
      </c>
      <c r="E10" s="10" t="s">
        <v>10</v>
      </c>
      <c r="F10" s="8" t="s">
        <v>11</v>
      </c>
    </row>
    <row r="11" spans="1:6" ht="15" thickTop="1" x14ac:dyDescent="0.2">
      <c r="A11" s="12">
        <v>1</v>
      </c>
      <c r="B11" s="1" t="s">
        <v>12</v>
      </c>
      <c r="C11" s="13"/>
      <c r="D11" s="14"/>
      <c r="E11" s="13"/>
      <c r="F11" s="13"/>
    </row>
    <row r="12" spans="1:6" x14ac:dyDescent="0.2">
      <c r="A12" s="12"/>
      <c r="B12" s="1" t="s">
        <v>13</v>
      </c>
      <c r="C12" s="13">
        <v>595359.33040741412</v>
      </c>
      <c r="D12" s="15">
        <v>1.3624000000000001</v>
      </c>
      <c r="E12" s="13">
        <v>811117.55174706108</v>
      </c>
      <c r="F12" s="16"/>
    </row>
    <row r="13" spans="1:6" x14ac:dyDescent="0.2">
      <c r="A13" s="12"/>
      <c r="B13" s="1" t="s">
        <v>14</v>
      </c>
      <c r="C13" s="13"/>
      <c r="D13" s="15"/>
      <c r="E13" s="13"/>
      <c r="F13" s="16"/>
    </row>
    <row r="14" spans="1:6" x14ac:dyDescent="0.2">
      <c r="A14" s="12"/>
      <c r="B14" s="1" t="s">
        <v>15</v>
      </c>
      <c r="C14" s="13"/>
      <c r="D14" s="15"/>
      <c r="E14" s="13"/>
      <c r="F14" s="16"/>
    </row>
    <row r="15" spans="1:6" x14ac:dyDescent="0.2">
      <c r="A15" s="12"/>
      <c r="B15" s="1" t="s">
        <v>16</v>
      </c>
      <c r="C15" s="13"/>
      <c r="D15" s="15"/>
      <c r="E15" s="13"/>
      <c r="F15" s="17"/>
    </row>
    <row r="16" spans="1:6" x14ac:dyDescent="0.2">
      <c r="A16" s="12"/>
      <c r="B16" s="1" t="s">
        <v>17</v>
      </c>
      <c r="C16" s="13"/>
      <c r="D16" s="15"/>
      <c r="E16" s="13"/>
      <c r="F16" s="18"/>
    </row>
    <row r="17" spans="1:6" x14ac:dyDescent="0.2">
      <c r="A17" s="12"/>
      <c r="C17" s="13"/>
      <c r="D17" s="15"/>
      <c r="E17" s="13"/>
      <c r="F17" s="18"/>
    </row>
    <row r="18" spans="1:6" x14ac:dyDescent="0.2">
      <c r="A18" s="12">
        <v>2</v>
      </c>
      <c r="B18" s="1" t="s">
        <v>18</v>
      </c>
      <c r="C18" s="13">
        <v>3156.5043000000001</v>
      </c>
      <c r="D18" s="15">
        <v>0</v>
      </c>
      <c r="E18" s="13">
        <v>3000</v>
      </c>
      <c r="F18" s="18"/>
    </row>
    <row r="19" spans="1:6" x14ac:dyDescent="0.2">
      <c r="A19" s="19"/>
      <c r="B19" s="20" t="s">
        <v>19</v>
      </c>
      <c r="C19" s="13"/>
      <c r="D19" s="15"/>
      <c r="E19" s="13"/>
      <c r="F19" s="18" t="s">
        <v>20</v>
      </c>
    </row>
    <row r="20" spans="1:6" x14ac:dyDescent="0.2">
      <c r="A20" s="19"/>
      <c r="B20" s="21" t="s">
        <v>21</v>
      </c>
      <c r="C20" s="13"/>
      <c r="D20" s="15"/>
      <c r="E20" s="13"/>
      <c r="F20" s="13"/>
    </row>
    <row r="21" spans="1:6" x14ac:dyDescent="0.2">
      <c r="A21" s="19"/>
      <c r="B21" s="21" t="s">
        <v>22</v>
      </c>
      <c r="C21" s="13"/>
      <c r="D21" s="15"/>
      <c r="E21" s="13"/>
      <c r="F21" s="13"/>
    </row>
    <row r="22" spans="1:6" x14ac:dyDescent="0.2">
      <c r="A22" s="19"/>
      <c r="B22" s="21" t="s">
        <v>23</v>
      </c>
      <c r="C22" s="22"/>
      <c r="D22" s="15"/>
      <c r="E22" s="13"/>
      <c r="F22" s="13"/>
    </row>
    <row r="23" spans="1:6" x14ac:dyDescent="0.2">
      <c r="A23" s="23" t="s">
        <v>24</v>
      </c>
      <c r="B23" s="24" t="s">
        <v>25</v>
      </c>
      <c r="C23" s="25"/>
      <c r="D23" s="26"/>
      <c r="E23" s="25">
        <f>SUM(E12:E18)</f>
        <v>814117.55174706108</v>
      </c>
      <c r="F23" s="25" t="s">
        <v>26</v>
      </c>
    </row>
    <row r="24" spans="1:6" x14ac:dyDescent="0.2">
      <c r="A24" s="27"/>
      <c r="B24" s="28" t="s">
        <v>27</v>
      </c>
      <c r="C24" s="29"/>
      <c r="D24" s="30"/>
      <c r="E24" s="31">
        <f>IF(E23&lt;10000000,ROUNDDOWN(E23,-2),ROUNDDOWN(E23,-3))-900</f>
        <v>813200</v>
      </c>
      <c r="F24" s="25" t="s">
        <v>26</v>
      </c>
    </row>
    <row r="25" spans="1:6" x14ac:dyDescent="0.2">
      <c r="B25" s="32" t="s">
        <v>28</v>
      </c>
      <c r="C25" s="33" t="e">
        <f>TRUNC(E24/(H28))</f>
        <v>#DIV/0!</v>
      </c>
      <c r="D25" s="34" t="str">
        <f>"("&amp;BAHTTEXT(E24)&amp;")"</f>
        <v>(แปดแสนหนึ่งหมื่นสามพันสองร้อยบาทถ้วน)</v>
      </c>
    </row>
    <row r="26" spans="1:6" x14ac:dyDescent="0.2">
      <c r="B26" s="32"/>
      <c r="C26" s="35"/>
      <c r="D26" s="150"/>
    </row>
    <row r="27" spans="1:6" x14ac:dyDescent="0.2">
      <c r="B27" s="32"/>
      <c r="C27" s="35"/>
      <c r="D27" s="36"/>
    </row>
    <row r="28" spans="1:6" x14ac:dyDescent="0.2">
      <c r="A28" s="37" t="s">
        <v>29</v>
      </c>
      <c r="B28" s="37"/>
      <c r="C28" s="37" t="s">
        <v>30</v>
      </c>
      <c r="D28" s="37"/>
      <c r="E28" s="37"/>
      <c r="F28" s="37"/>
    </row>
    <row r="29" spans="1:6" x14ac:dyDescent="0.2">
      <c r="A29" s="37" t="s">
        <v>31</v>
      </c>
      <c r="B29" s="37"/>
      <c r="C29" s="37" t="s">
        <v>32</v>
      </c>
      <c r="D29" s="37"/>
      <c r="E29" s="37"/>
      <c r="F29" s="37"/>
    </row>
    <row r="30" spans="1:6" x14ac:dyDescent="0.2">
      <c r="A30" s="37"/>
      <c r="B30" s="37"/>
      <c r="C30" s="37"/>
      <c r="D30" s="37"/>
      <c r="E30" s="37"/>
      <c r="F30" s="37"/>
    </row>
    <row r="31" spans="1:6" x14ac:dyDescent="0.2">
      <c r="A31" s="149" t="s">
        <v>33</v>
      </c>
      <c r="B31" s="149"/>
      <c r="C31" s="149"/>
      <c r="D31" s="149"/>
      <c r="E31" s="149"/>
      <c r="F31" s="149"/>
    </row>
    <row r="32" spans="1:6" x14ac:dyDescent="0.2">
      <c r="A32" s="37" t="s">
        <v>34</v>
      </c>
      <c r="B32" s="37"/>
      <c r="C32" s="37"/>
      <c r="D32" s="37"/>
      <c r="E32" s="37"/>
      <c r="F32" s="37"/>
    </row>
    <row r="33" spans="1:6" x14ac:dyDescent="0.2">
      <c r="A33" s="149" t="s">
        <v>35</v>
      </c>
      <c r="B33" s="149"/>
      <c r="C33" s="149"/>
      <c r="D33" s="149"/>
      <c r="E33" s="149"/>
      <c r="F33" s="149"/>
    </row>
    <row r="34" spans="1:6" x14ac:dyDescent="0.2">
      <c r="A34" s="89"/>
      <c r="B34" s="89"/>
      <c r="C34" s="89"/>
      <c r="D34" s="89"/>
      <c r="E34" s="89"/>
      <c r="F34" s="89"/>
    </row>
    <row r="35" spans="1:6" x14ac:dyDescent="0.2">
      <c r="A35" s="146" t="s">
        <v>36</v>
      </c>
      <c r="B35" s="146"/>
      <c r="C35" s="146"/>
      <c r="D35" s="146"/>
      <c r="E35" s="146"/>
      <c r="F35" s="146"/>
    </row>
    <row r="36" spans="1:6" x14ac:dyDescent="0.2">
      <c r="A36" s="127"/>
      <c r="B36" s="127" t="s">
        <v>37</v>
      </c>
      <c r="C36" s="127"/>
      <c r="D36" s="127"/>
      <c r="E36" s="127"/>
      <c r="F36" s="127"/>
    </row>
    <row r="37" spans="1:6" x14ac:dyDescent="0.2">
      <c r="A37" s="127"/>
      <c r="B37" s="127" t="s">
        <v>38</v>
      </c>
      <c r="C37" s="127"/>
      <c r="D37" s="127"/>
      <c r="E37" s="127"/>
      <c r="F37" s="127"/>
    </row>
    <row r="38" spans="1:6" x14ac:dyDescent="0.2">
      <c r="A38" s="37" t="s">
        <v>39</v>
      </c>
      <c r="B38" s="37"/>
      <c r="C38" s="37"/>
      <c r="D38" s="37" t="s">
        <v>40</v>
      </c>
      <c r="E38" s="37"/>
      <c r="F38" s="37"/>
    </row>
    <row r="39" spans="1:6" x14ac:dyDescent="0.2">
      <c r="A39" s="37"/>
      <c r="B39" s="37" t="s">
        <v>41</v>
      </c>
      <c r="C39" s="37"/>
      <c r="D39" s="37" t="s">
        <v>42</v>
      </c>
      <c r="E39" s="37"/>
      <c r="F39" s="37"/>
    </row>
    <row r="40" spans="1:6" x14ac:dyDescent="0.2">
      <c r="A40" s="37"/>
      <c r="B40" s="37" t="s">
        <v>43</v>
      </c>
      <c r="C40" s="37"/>
      <c r="D40" s="37" t="s">
        <v>44</v>
      </c>
      <c r="E40" s="37"/>
      <c r="F40" s="37"/>
    </row>
  </sheetData>
  <mergeCells count="4">
    <mergeCell ref="A2:F2"/>
    <mergeCell ref="A31:F31"/>
    <mergeCell ref="A33:F33"/>
    <mergeCell ref="A35:F3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B3DFC-FEA3-463D-8F37-74F3DA6F7037}">
  <dimension ref="A1:K74"/>
  <sheetViews>
    <sheetView workbookViewId="0">
      <selection activeCell="G74" sqref="G74"/>
    </sheetView>
  </sheetViews>
  <sheetFormatPr defaultRowHeight="14.25" x14ac:dyDescent="0.2"/>
  <cols>
    <col min="1" max="1" width="4.75" style="37" customWidth="1"/>
    <col min="2" max="2" width="3.5" style="37" customWidth="1"/>
    <col min="3" max="3" width="11.375" style="37" customWidth="1"/>
    <col min="4" max="4" width="20.5" style="37" customWidth="1"/>
    <col min="5" max="5" width="5.25" style="37" customWidth="1"/>
    <col min="6" max="6" width="9.25" style="38" customWidth="1"/>
    <col min="7" max="7" width="9.125" style="37" customWidth="1"/>
    <col min="8" max="8" width="11.875" style="37" customWidth="1"/>
    <col min="9" max="9" width="7.5" style="37" customWidth="1"/>
    <col min="10" max="10" width="11.875" style="145" customWidth="1"/>
    <col min="11" max="11" width="13.875" style="37" customWidth="1"/>
  </cols>
  <sheetData>
    <row r="1" spans="1:11" x14ac:dyDescent="0.2">
      <c r="J1" s="39" t="s">
        <v>46</v>
      </c>
      <c r="K1" s="40"/>
    </row>
    <row r="2" spans="1:11" x14ac:dyDescent="0.2">
      <c r="A2" s="41" t="s">
        <v>47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x14ac:dyDescent="0.2">
      <c r="A3" s="42" t="s">
        <v>48</v>
      </c>
      <c r="B3" s="43"/>
      <c r="C3" s="37" t="str">
        <f>'[1]สรุปราคากลาง ปร.๕'!B3</f>
        <v>ซ่อมสร้างถนนแบบผิว Asphaltic Concrete สายทางสี่แยกไฟแดงบ้านหนองไผ่ - ตลาดหนองปรือ  ตำบลโพธิ์กลาง ฯ</v>
      </c>
      <c r="D3" s="44"/>
      <c r="E3" s="44"/>
      <c r="F3" s="44"/>
      <c r="G3" s="44"/>
      <c r="H3" s="44"/>
      <c r="I3" s="44"/>
      <c r="J3" s="44"/>
    </row>
    <row r="4" spans="1:11" x14ac:dyDescent="0.2">
      <c r="A4" s="37" t="str">
        <f>'[1]สรุปราคากลาง ปร.๕'!A4</f>
        <v>ขนาดผิวจราจรกว้างเฉลี่ย  12.00 ม.  ยาว  156.00 ม.  หนาเฉลี่ย  0.05 ม.  หรือคิดพื้นที่ผิว  Asphaltic Concrete ไม่น้อยกว่า  1,872.00 ตร.ม.</v>
      </c>
      <c r="B4" s="43"/>
      <c r="C4" s="43"/>
      <c r="D4" s="45"/>
      <c r="E4" s="44"/>
      <c r="F4" s="44"/>
      <c r="G4" s="44"/>
      <c r="H4" s="44"/>
      <c r="I4" s="44"/>
      <c r="J4" s="44"/>
      <c r="K4" s="44"/>
    </row>
    <row r="5" spans="1:11" x14ac:dyDescent="0.2">
      <c r="A5" s="37" t="str">
        <f>'[1]สรุปราคากลาง ปร.๕'!A5</f>
        <v>พร้อมจัดทำและติดตั้งป้ายประชาสัมพันธ์โครงการ ฯ  (รายละเอียดก่อสร้างตามแบบที่เทศบาลตำบลโพธิ์กลางกำหนด)</v>
      </c>
      <c r="B5" s="43"/>
      <c r="C5" s="43"/>
      <c r="D5" s="45"/>
      <c r="E5" s="44"/>
      <c r="F5" s="44"/>
      <c r="G5" s="44"/>
      <c r="H5" s="44"/>
      <c r="I5" s="44"/>
      <c r="J5" s="44"/>
      <c r="K5" s="44"/>
    </row>
    <row r="6" spans="1:11" x14ac:dyDescent="0.2">
      <c r="A6" s="42" t="s">
        <v>49</v>
      </c>
      <c r="B6" s="43"/>
      <c r="C6" s="43"/>
      <c r="D6" s="46" t="s">
        <v>50</v>
      </c>
      <c r="E6" s="47"/>
      <c r="F6" s="47"/>
      <c r="G6" s="47"/>
      <c r="H6" s="47"/>
      <c r="I6" s="47"/>
      <c r="J6" s="47"/>
      <c r="K6" s="47"/>
    </row>
    <row r="7" spans="1:11" x14ac:dyDescent="0.2">
      <c r="A7" s="42"/>
      <c r="B7" s="43"/>
      <c r="C7" s="43"/>
      <c r="D7" s="46"/>
      <c r="E7" s="47"/>
      <c r="F7" s="47"/>
      <c r="G7" s="47"/>
      <c r="H7" s="47"/>
      <c r="I7" s="47"/>
      <c r="J7" s="47"/>
      <c r="K7" s="47"/>
    </row>
    <row r="8" spans="1:11" x14ac:dyDescent="0.2">
      <c r="A8" s="48"/>
      <c r="B8" s="48"/>
      <c r="C8" s="48"/>
      <c r="D8" s="49"/>
      <c r="E8" s="50"/>
      <c r="F8" s="50"/>
      <c r="G8" s="50"/>
      <c r="H8" s="51"/>
      <c r="I8" s="51"/>
      <c r="J8" s="52"/>
      <c r="K8" s="51"/>
    </row>
    <row r="9" spans="1:11" x14ac:dyDescent="0.2">
      <c r="A9" s="42"/>
      <c r="B9" s="43"/>
      <c r="C9" s="43"/>
      <c r="D9" s="53"/>
      <c r="E9" s="51"/>
      <c r="F9" s="54"/>
      <c r="G9" s="51"/>
      <c r="H9" s="51"/>
      <c r="I9" s="51"/>
      <c r="J9" s="55"/>
      <c r="K9" s="45"/>
    </row>
    <row r="10" spans="1:11" x14ac:dyDescent="0.2">
      <c r="A10" s="56"/>
      <c r="B10" s="57"/>
      <c r="C10" s="57"/>
      <c r="D10" s="58"/>
      <c r="E10" s="59"/>
      <c r="F10" s="60"/>
      <c r="G10" s="59"/>
      <c r="H10" s="59"/>
      <c r="I10" s="59"/>
      <c r="J10" s="61"/>
      <c r="K10" s="62"/>
    </row>
    <row r="11" spans="1:11" x14ac:dyDescent="0.2">
      <c r="A11" s="63" t="s">
        <v>51</v>
      </c>
      <c r="B11" s="64" t="s">
        <v>7</v>
      </c>
      <c r="C11" s="65"/>
      <c r="D11" s="66"/>
      <c r="E11" s="67" t="s">
        <v>52</v>
      </c>
      <c r="F11" s="68" t="s">
        <v>53</v>
      </c>
      <c r="G11" s="68" t="s">
        <v>54</v>
      </c>
      <c r="H11" s="68" t="s">
        <v>55</v>
      </c>
      <c r="I11" s="69" t="s">
        <v>56</v>
      </c>
      <c r="J11" s="70" t="s">
        <v>57</v>
      </c>
      <c r="K11" s="69" t="s">
        <v>58</v>
      </c>
    </row>
    <row r="12" spans="1:11" x14ac:dyDescent="0.2">
      <c r="A12" s="71"/>
      <c r="B12" s="72"/>
      <c r="C12" s="73"/>
      <c r="D12" s="74"/>
      <c r="E12" s="75"/>
      <c r="F12" s="76" t="s">
        <v>59</v>
      </c>
      <c r="G12" s="76"/>
      <c r="H12" s="76" t="s">
        <v>60</v>
      </c>
      <c r="I12" s="77" t="s">
        <v>61</v>
      </c>
      <c r="J12" s="78" t="s">
        <v>62</v>
      </c>
      <c r="K12" s="77"/>
    </row>
    <row r="13" spans="1:11" x14ac:dyDescent="0.2">
      <c r="A13" s="79">
        <v>1</v>
      </c>
      <c r="B13" s="80" t="s">
        <v>63</v>
      </c>
      <c r="C13" s="81"/>
      <c r="D13" s="82"/>
      <c r="E13" s="83"/>
      <c r="F13" s="84"/>
      <c r="G13" s="85"/>
      <c r="H13" s="86"/>
      <c r="I13" s="87"/>
      <c r="J13" s="88"/>
      <c r="K13" s="88"/>
    </row>
    <row r="14" spans="1:11" x14ac:dyDescent="0.2">
      <c r="A14" s="79"/>
      <c r="B14" s="89">
        <v>1.1000000000000001</v>
      </c>
      <c r="C14" s="90" t="s">
        <v>64</v>
      </c>
      <c r="D14" s="91"/>
      <c r="E14" s="92" t="s">
        <v>65</v>
      </c>
      <c r="F14" s="93">
        <v>0</v>
      </c>
      <c r="G14" s="94">
        <v>0</v>
      </c>
      <c r="H14" s="94">
        <v>0</v>
      </c>
      <c r="I14" s="95">
        <v>0</v>
      </c>
      <c r="J14" s="88">
        <v>0</v>
      </c>
      <c r="K14" s="88">
        <v>0</v>
      </c>
    </row>
    <row r="15" spans="1:11" x14ac:dyDescent="0.2">
      <c r="A15" s="79"/>
      <c r="B15" s="89">
        <v>1.2</v>
      </c>
      <c r="C15" s="90" t="s">
        <v>66</v>
      </c>
      <c r="D15" s="91"/>
      <c r="E15" s="92" t="s">
        <v>65</v>
      </c>
      <c r="F15" s="93">
        <v>0</v>
      </c>
      <c r="G15" s="94">
        <v>0</v>
      </c>
      <c r="H15" s="94">
        <v>0</v>
      </c>
      <c r="I15" s="95">
        <v>0</v>
      </c>
      <c r="J15" s="88">
        <v>0</v>
      </c>
      <c r="K15" s="88">
        <v>0</v>
      </c>
    </row>
    <row r="16" spans="1:11" x14ac:dyDescent="0.2">
      <c r="A16" s="79">
        <v>2</v>
      </c>
      <c r="B16" s="96" t="s">
        <v>67</v>
      </c>
      <c r="C16" s="97"/>
      <c r="D16" s="98"/>
      <c r="E16" s="92"/>
      <c r="F16" s="84"/>
      <c r="G16" s="85"/>
      <c r="H16" s="85"/>
      <c r="I16" s="99"/>
      <c r="J16" s="88"/>
      <c r="K16" s="88"/>
    </row>
    <row r="17" spans="1:11" x14ac:dyDescent="0.2">
      <c r="A17" s="79"/>
      <c r="B17" s="89">
        <v>2.1</v>
      </c>
      <c r="C17" s="90" t="s">
        <v>68</v>
      </c>
      <c r="D17" s="91"/>
      <c r="E17" s="92" t="s">
        <v>65</v>
      </c>
      <c r="F17" s="93">
        <v>0</v>
      </c>
      <c r="G17" s="94">
        <v>0</v>
      </c>
      <c r="H17" s="94">
        <v>0</v>
      </c>
      <c r="I17" s="95">
        <v>0</v>
      </c>
      <c r="J17" s="88">
        <v>0</v>
      </c>
      <c r="K17" s="88">
        <v>0</v>
      </c>
    </row>
    <row r="18" spans="1:11" x14ac:dyDescent="0.2">
      <c r="A18" s="79"/>
      <c r="B18" s="89">
        <v>2.2000000000000002</v>
      </c>
      <c r="C18" s="90" t="s">
        <v>69</v>
      </c>
      <c r="D18" s="91"/>
      <c r="E18" s="92" t="s">
        <v>70</v>
      </c>
      <c r="F18" s="93">
        <v>0</v>
      </c>
      <c r="G18" s="94">
        <v>0</v>
      </c>
      <c r="H18" s="94">
        <v>0</v>
      </c>
      <c r="I18" s="95">
        <v>0</v>
      </c>
      <c r="J18" s="88">
        <v>0</v>
      </c>
      <c r="K18" s="88">
        <v>0</v>
      </c>
    </row>
    <row r="19" spans="1:11" x14ac:dyDescent="0.2">
      <c r="A19" s="79"/>
      <c r="B19" s="89">
        <v>2.2999999999999998</v>
      </c>
      <c r="C19" s="90" t="s">
        <v>71</v>
      </c>
      <c r="D19" s="91"/>
      <c r="E19" s="92" t="s">
        <v>70</v>
      </c>
      <c r="F19" s="93">
        <v>0</v>
      </c>
      <c r="G19" s="94">
        <v>0</v>
      </c>
      <c r="H19" s="94">
        <v>0</v>
      </c>
      <c r="I19" s="95">
        <v>0</v>
      </c>
      <c r="J19" s="88">
        <v>0</v>
      </c>
      <c r="K19" s="88">
        <v>0</v>
      </c>
    </row>
    <row r="20" spans="1:11" x14ac:dyDescent="0.2">
      <c r="A20" s="79"/>
      <c r="B20" s="89">
        <v>2.4</v>
      </c>
      <c r="C20" s="90" t="s">
        <v>72</v>
      </c>
      <c r="D20" s="91"/>
      <c r="E20" s="92" t="s">
        <v>70</v>
      </c>
      <c r="F20" s="93">
        <v>0</v>
      </c>
      <c r="G20" s="94">
        <v>0</v>
      </c>
      <c r="H20" s="94">
        <v>0</v>
      </c>
      <c r="I20" s="95">
        <v>0</v>
      </c>
      <c r="J20" s="88">
        <v>0</v>
      </c>
      <c r="K20" s="88">
        <v>0</v>
      </c>
    </row>
    <row r="21" spans="1:11" x14ac:dyDescent="0.2">
      <c r="A21" s="79">
        <v>3</v>
      </c>
      <c r="B21" s="100" t="s">
        <v>73</v>
      </c>
      <c r="C21" s="101"/>
      <c r="D21" s="102"/>
      <c r="E21" s="92"/>
      <c r="F21" s="84"/>
      <c r="G21" s="85"/>
      <c r="H21" s="85"/>
      <c r="I21" s="99"/>
      <c r="J21" s="88"/>
      <c r="K21" s="88"/>
    </row>
    <row r="22" spans="1:11" x14ac:dyDescent="0.2">
      <c r="A22" s="79"/>
      <c r="B22" s="89">
        <v>3.1</v>
      </c>
      <c r="C22" s="103" t="s">
        <v>74</v>
      </c>
      <c r="D22" s="102"/>
      <c r="E22" s="92" t="s">
        <v>65</v>
      </c>
      <c r="F22" s="93">
        <v>0</v>
      </c>
      <c r="G22" s="94">
        <v>0</v>
      </c>
      <c r="H22" s="94">
        <v>0</v>
      </c>
      <c r="I22" s="95">
        <v>0</v>
      </c>
      <c r="J22" s="88">
        <v>0</v>
      </c>
      <c r="K22" s="88">
        <v>0</v>
      </c>
    </row>
    <row r="23" spans="1:11" x14ac:dyDescent="0.2">
      <c r="A23" s="79"/>
      <c r="B23" s="89">
        <v>3.2</v>
      </c>
      <c r="C23" s="103" t="s">
        <v>75</v>
      </c>
      <c r="D23" s="102"/>
      <c r="E23" s="92" t="s">
        <v>65</v>
      </c>
      <c r="F23" s="93">
        <v>0</v>
      </c>
      <c r="G23" s="94">
        <v>0</v>
      </c>
      <c r="H23" s="94">
        <v>0</v>
      </c>
      <c r="I23" s="95">
        <v>0</v>
      </c>
      <c r="J23" s="88">
        <v>0</v>
      </c>
      <c r="K23" s="88">
        <v>0</v>
      </c>
    </row>
    <row r="24" spans="1:11" x14ac:dyDescent="0.2">
      <c r="A24" s="79"/>
      <c r="B24" s="89">
        <v>3.3</v>
      </c>
      <c r="C24" s="103" t="s">
        <v>76</v>
      </c>
      <c r="D24" s="102"/>
      <c r="E24" s="92" t="s">
        <v>65</v>
      </c>
      <c r="F24" s="93">
        <v>0</v>
      </c>
      <c r="G24" s="94">
        <v>0</v>
      </c>
      <c r="H24" s="94">
        <v>0</v>
      </c>
      <c r="I24" s="95">
        <v>0</v>
      </c>
      <c r="J24" s="88">
        <v>0</v>
      </c>
      <c r="K24" s="88">
        <v>0</v>
      </c>
    </row>
    <row r="25" spans="1:11" x14ac:dyDescent="0.2">
      <c r="A25" s="79">
        <v>4</v>
      </c>
      <c r="B25" s="96" t="s">
        <v>77</v>
      </c>
      <c r="C25" s="97"/>
      <c r="D25" s="98"/>
      <c r="E25" s="92"/>
      <c r="F25" s="84"/>
      <c r="G25" s="85"/>
      <c r="H25" s="85"/>
      <c r="I25" s="99"/>
      <c r="J25" s="88"/>
      <c r="K25" s="88"/>
    </row>
    <row r="26" spans="1:11" x14ac:dyDescent="0.2">
      <c r="A26" s="79"/>
      <c r="B26" s="89">
        <v>4.0999999999999996</v>
      </c>
      <c r="C26" s="90" t="s">
        <v>78</v>
      </c>
      <c r="D26" s="91"/>
      <c r="E26" s="92" t="s">
        <v>70</v>
      </c>
      <c r="F26" s="93">
        <v>0</v>
      </c>
      <c r="G26" s="88">
        <v>0</v>
      </c>
      <c r="H26" s="94">
        <v>0</v>
      </c>
      <c r="I26" s="95">
        <v>0</v>
      </c>
      <c r="J26" s="88">
        <v>0</v>
      </c>
      <c r="K26" s="88">
        <v>0</v>
      </c>
    </row>
    <row r="27" spans="1:11" x14ac:dyDescent="0.2">
      <c r="A27" s="79"/>
      <c r="B27" s="89">
        <v>4.2</v>
      </c>
      <c r="C27" s="90" t="s">
        <v>79</v>
      </c>
      <c r="D27" s="91"/>
      <c r="E27" s="92" t="s">
        <v>65</v>
      </c>
      <c r="F27" s="93">
        <v>0</v>
      </c>
      <c r="G27" s="94">
        <v>0</v>
      </c>
      <c r="H27" s="94">
        <v>0</v>
      </c>
      <c r="I27" s="95">
        <v>0</v>
      </c>
      <c r="J27" s="88">
        <v>0</v>
      </c>
      <c r="K27" s="88">
        <v>0</v>
      </c>
    </row>
    <row r="28" spans="1:11" x14ac:dyDescent="0.2">
      <c r="A28" s="79"/>
      <c r="B28" s="89"/>
      <c r="C28" s="101" t="s">
        <v>80</v>
      </c>
      <c r="D28" s="102"/>
      <c r="E28" s="92"/>
      <c r="F28" s="84"/>
      <c r="G28" s="85"/>
      <c r="H28" s="85"/>
      <c r="I28" s="99"/>
      <c r="J28" s="88"/>
      <c r="K28" s="88"/>
    </row>
    <row r="29" spans="1:11" x14ac:dyDescent="0.2">
      <c r="A29" s="79"/>
      <c r="B29" s="89">
        <v>4.3</v>
      </c>
      <c r="C29" s="90" t="s">
        <v>81</v>
      </c>
      <c r="D29" s="91"/>
      <c r="E29" s="92" t="s">
        <v>70</v>
      </c>
      <c r="F29" s="93">
        <v>0</v>
      </c>
      <c r="G29" s="94">
        <v>0</v>
      </c>
      <c r="H29" s="94">
        <v>0</v>
      </c>
      <c r="I29" s="95">
        <v>0</v>
      </c>
      <c r="J29" s="88">
        <v>0</v>
      </c>
      <c r="K29" s="88">
        <v>0</v>
      </c>
    </row>
    <row r="30" spans="1:11" x14ac:dyDescent="0.2">
      <c r="A30" s="79"/>
      <c r="B30" s="89">
        <v>4.4000000000000004</v>
      </c>
      <c r="C30" s="90" t="s">
        <v>82</v>
      </c>
      <c r="D30" s="91"/>
      <c r="E30" s="92" t="s">
        <v>65</v>
      </c>
      <c r="F30" s="93">
        <v>0</v>
      </c>
      <c r="G30" s="94">
        <v>0</v>
      </c>
      <c r="H30" s="94">
        <v>0</v>
      </c>
      <c r="I30" s="95">
        <v>0</v>
      </c>
      <c r="J30" s="88">
        <v>0</v>
      </c>
      <c r="K30" s="88">
        <v>0</v>
      </c>
    </row>
    <row r="31" spans="1:11" x14ac:dyDescent="0.2">
      <c r="A31" s="79"/>
      <c r="B31" s="89"/>
      <c r="C31" s="90" t="s">
        <v>83</v>
      </c>
      <c r="D31" s="91"/>
      <c r="E31" s="92"/>
      <c r="F31" s="93"/>
      <c r="G31" s="94"/>
      <c r="H31" s="94"/>
      <c r="I31" s="95"/>
      <c r="J31" s="88"/>
      <c r="K31" s="88"/>
    </row>
    <row r="32" spans="1:11" x14ac:dyDescent="0.2">
      <c r="A32" s="79"/>
      <c r="B32" s="89">
        <v>4.5</v>
      </c>
      <c r="C32" s="101" t="s">
        <v>84</v>
      </c>
      <c r="D32" s="102"/>
      <c r="E32" s="92" t="s">
        <v>85</v>
      </c>
      <c r="F32" s="93">
        <v>0</v>
      </c>
      <c r="G32" s="94">
        <v>0</v>
      </c>
      <c r="H32" s="94">
        <v>0</v>
      </c>
      <c r="I32" s="95">
        <v>0</v>
      </c>
      <c r="J32" s="88">
        <v>0</v>
      </c>
      <c r="K32" s="88">
        <v>0</v>
      </c>
    </row>
    <row r="33" spans="1:11" x14ac:dyDescent="0.2">
      <c r="A33" s="79"/>
      <c r="B33" s="89">
        <v>4.5999999999999996</v>
      </c>
      <c r="C33" s="101" t="s">
        <v>86</v>
      </c>
      <c r="D33" s="102"/>
      <c r="E33" s="92" t="s">
        <v>85</v>
      </c>
      <c r="F33" s="93">
        <v>0</v>
      </c>
      <c r="G33" s="94">
        <v>0</v>
      </c>
      <c r="H33" s="94">
        <v>0</v>
      </c>
      <c r="I33" s="95">
        <v>0</v>
      </c>
      <c r="J33" s="88">
        <v>0</v>
      </c>
      <c r="K33" s="88">
        <v>0</v>
      </c>
    </row>
    <row r="34" spans="1:11" x14ac:dyDescent="0.2">
      <c r="A34" s="79"/>
      <c r="B34" s="89">
        <v>4.7</v>
      </c>
      <c r="C34" s="90" t="s">
        <v>87</v>
      </c>
      <c r="D34" s="91"/>
      <c r="E34" s="92" t="s">
        <v>85</v>
      </c>
      <c r="F34" s="93">
        <v>0</v>
      </c>
      <c r="G34" s="94">
        <v>0</v>
      </c>
      <c r="H34" s="94">
        <v>0</v>
      </c>
      <c r="I34" s="95">
        <v>0</v>
      </c>
      <c r="J34" s="88">
        <v>0</v>
      </c>
      <c r="K34" s="88">
        <v>0</v>
      </c>
    </row>
    <row r="35" spans="1:11" x14ac:dyDescent="0.2">
      <c r="A35" s="79">
        <v>5</v>
      </c>
      <c r="B35" s="96" t="s">
        <v>88</v>
      </c>
      <c r="C35" s="97"/>
      <c r="D35" s="98"/>
      <c r="E35" s="92"/>
      <c r="F35" s="84"/>
      <c r="G35" s="85"/>
      <c r="H35" s="85"/>
      <c r="I35" s="99"/>
      <c r="J35" s="88"/>
      <c r="K35" s="88"/>
    </row>
    <row r="36" spans="1:11" x14ac:dyDescent="0.2">
      <c r="A36" s="79"/>
      <c r="B36" s="89">
        <v>5.0999999999999996</v>
      </c>
      <c r="C36" s="90" t="s">
        <v>89</v>
      </c>
      <c r="D36" s="91"/>
      <c r="E36" s="92" t="s">
        <v>65</v>
      </c>
      <c r="F36" s="93">
        <v>0</v>
      </c>
      <c r="G36" s="94">
        <v>0</v>
      </c>
      <c r="H36" s="94">
        <v>0</v>
      </c>
      <c r="I36" s="95">
        <v>0</v>
      </c>
      <c r="J36" s="88">
        <v>0</v>
      </c>
      <c r="K36" s="88">
        <v>0</v>
      </c>
    </row>
    <row r="37" spans="1:11" x14ac:dyDescent="0.2">
      <c r="A37" s="79"/>
      <c r="B37" s="89">
        <v>5.2</v>
      </c>
      <c r="C37" s="90" t="s">
        <v>90</v>
      </c>
      <c r="D37" s="91"/>
      <c r="E37" s="92" t="s">
        <v>70</v>
      </c>
      <c r="F37" s="93">
        <v>0</v>
      </c>
      <c r="G37" s="94">
        <v>0</v>
      </c>
      <c r="H37" s="94">
        <v>0</v>
      </c>
      <c r="I37" s="95">
        <v>0</v>
      </c>
      <c r="J37" s="88">
        <v>0</v>
      </c>
      <c r="K37" s="88">
        <v>0</v>
      </c>
    </row>
    <row r="38" spans="1:11" x14ac:dyDescent="0.2">
      <c r="A38" s="79">
        <v>6</v>
      </c>
      <c r="B38" s="96" t="s">
        <v>91</v>
      </c>
      <c r="C38" s="97"/>
      <c r="D38" s="98"/>
      <c r="E38" s="92"/>
      <c r="F38" s="84"/>
      <c r="G38" s="85"/>
      <c r="H38" s="85"/>
      <c r="I38" s="99"/>
      <c r="J38" s="88"/>
      <c r="K38" s="88"/>
    </row>
    <row r="39" spans="1:11" x14ac:dyDescent="0.2">
      <c r="A39" s="79"/>
      <c r="B39" s="89">
        <v>6.1</v>
      </c>
      <c r="C39" s="90" t="s">
        <v>92</v>
      </c>
      <c r="D39" s="91"/>
      <c r="E39" s="92" t="s">
        <v>65</v>
      </c>
      <c r="F39" s="93">
        <v>0</v>
      </c>
      <c r="G39" s="94">
        <v>0</v>
      </c>
      <c r="H39" s="94">
        <v>0</v>
      </c>
      <c r="I39" s="95">
        <v>0</v>
      </c>
      <c r="J39" s="88">
        <v>0</v>
      </c>
      <c r="K39" s="88">
        <v>0</v>
      </c>
    </row>
    <row r="40" spans="1:11" x14ac:dyDescent="0.2">
      <c r="A40" s="79"/>
      <c r="B40" s="89">
        <v>6.2</v>
      </c>
      <c r="C40" s="90" t="s">
        <v>89</v>
      </c>
      <c r="D40" s="91"/>
      <c r="E40" s="92" t="s">
        <v>65</v>
      </c>
      <c r="F40" s="93">
        <v>1872</v>
      </c>
      <c r="G40" s="94">
        <v>15.471875999999998</v>
      </c>
      <c r="H40" s="94">
        <v>28963.351871999996</v>
      </c>
      <c r="I40" s="95">
        <v>1.3624000000000001</v>
      </c>
      <c r="J40" s="88">
        <v>39459.670590412796</v>
      </c>
      <c r="K40" s="88">
        <v>39459.670590412796</v>
      </c>
    </row>
    <row r="41" spans="1:11" x14ac:dyDescent="0.2">
      <c r="A41" s="79"/>
      <c r="B41" s="89">
        <v>6.3</v>
      </c>
      <c r="C41" s="90" t="s">
        <v>93</v>
      </c>
      <c r="D41" s="91"/>
      <c r="E41" s="92" t="s">
        <v>65</v>
      </c>
      <c r="F41" s="93">
        <v>0</v>
      </c>
      <c r="G41" s="94">
        <v>0</v>
      </c>
      <c r="H41" s="94">
        <v>0</v>
      </c>
      <c r="I41" s="95">
        <v>0</v>
      </c>
      <c r="J41" s="88">
        <v>0</v>
      </c>
      <c r="K41" s="88">
        <v>0</v>
      </c>
    </row>
    <row r="42" spans="1:11" x14ac:dyDescent="0.2">
      <c r="A42" s="79"/>
      <c r="B42" s="89">
        <v>6.4</v>
      </c>
      <c r="C42" s="90" t="s">
        <v>127</v>
      </c>
      <c r="D42" s="91"/>
      <c r="E42" s="92" t="s">
        <v>65</v>
      </c>
      <c r="F42" s="93">
        <v>1872</v>
      </c>
      <c r="G42" s="94">
        <v>292.13620648259302</v>
      </c>
      <c r="H42" s="94">
        <v>546878.97853541409</v>
      </c>
      <c r="I42" s="95">
        <v>1.3624000000000001</v>
      </c>
      <c r="J42" s="88">
        <v>745067.92035664816</v>
      </c>
      <c r="K42" s="88">
        <v>745067.92035664816</v>
      </c>
    </row>
    <row r="43" spans="1:11" x14ac:dyDescent="0.2">
      <c r="A43" s="79"/>
      <c r="B43" s="89">
        <v>6.5</v>
      </c>
      <c r="C43" s="90" t="s">
        <v>94</v>
      </c>
      <c r="D43" s="91"/>
      <c r="E43" s="92" t="s">
        <v>65</v>
      </c>
      <c r="F43" s="93">
        <v>0</v>
      </c>
      <c r="G43" s="94">
        <v>0</v>
      </c>
      <c r="H43" s="94">
        <v>0</v>
      </c>
      <c r="I43" s="95">
        <v>0</v>
      </c>
      <c r="J43" s="88">
        <v>0</v>
      </c>
      <c r="K43" s="88">
        <v>0</v>
      </c>
    </row>
    <row r="44" spans="1:11" x14ac:dyDescent="0.2">
      <c r="A44" s="79"/>
      <c r="B44" s="89">
        <v>6.6</v>
      </c>
      <c r="C44" s="90" t="s">
        <v>95</v>
      </c>
      <c r="D44" s="91"/>
      <c r="E44" s="92" t="s">
        <v>65</v>
      </c>
      <c r="F44" s="93">
        <v>0</v>
      </c>
      <c r="G44" s="94">
        <v>0</v>
      </c>
      <c r="H44" s="94">
        <v>0</v>
      </c>
      <c r="I44" s="95">
        <v>0</v>
      </c>
      <c r="J44" s="88">
        <v>0</v>
      </c>
      <c r="K44" s="88">
        <v>0</v>
      </c>
    </row>
    <row r="45" spans="1:11" x14ac:dyDescent="0.2">
      <c r="A45" s="79">
        <v>7</v>
      </c>
      <c r="B45" s="96" t="s">
        <v>96</v>
      </c>
      <c r="C45" s="97"/>
      <c r="D45" s="98"/>
      <c r="E45" s="92"/>
      <c r="F45" s="84"/>
      <c r="G45" s="85"/>
      <c r="H45" s="85"/>
      <c r="I45" s="99"/>
      <c r="J45" s="88"/>
      <c r="K45" s="88"/>
    </row>
    <row r="46" spans="1:11" x14ac:dyDescent="0.2">
      <c r="A46" s="79"/>
      <c r="B46" s="89">
        <v>7.1</v>
      </c>
      <c r="C46" s="90" t="s">
        <v>97</v>
      </c>
      <c r="D46" s="91"/>
      <c r="E46" s="92" t="s">
        <v>85</v>
      </c>
      <c r="F46" s="93">
        <v>0</v>
      </c>
      <c r="G46" s="94">
        <v>0</v>
      </c>
      <c r="H46" s="94">
        <v>0</v>
      </c>
      <c r="I46" s="95">
        <v>0</v>
      </c>
      <c r="J46" s="88">
        <v>0</v>
      </c>
      <c r="K46" s="88">
        <v>0</v>
      </c>
    </row>
    <row r="47" spans="1:11" x14ac:dyDescent="0.2">
      <c r="A47" s="79"/>
      <c r="B47" s="89">
        <v>7.2</v>
      </c>
      <c r="C47" s="90" t="s">
        <v>98</v>
      </c>
      <c r="D47" s="91"/>
      <c r="E47" s="92" t="s">
        <v>85</v>
      </c>
      <c r="F47" s="93">
        <v>0</v>
      </c>
      <c r="G47" s="94">
        <v>0</v>
      </c>
      <c r="H47" s="94">
        <v>0</v>
      </c>
      <c r="I47" s="95">
        <v>0</v>
      </c>
      <c r="J47" s="88">
        <v>0</v>
      </c>
      <c r="K47" s="88">
        <v>0</v>
      </c>
    </row>
    <row r="48" spans="1:11" x14ac:dyDescent="0.2">
      <c r="A48" s="104"/>
      <c r="B48" s="105">
        <v>7.3</v>
      </c>
      <c r="C48" s="106" t="s">
        <v>99</v>
      </c>
      <c r="D48" s="107"/>
      <c r="E48" s="108" t="s">
        <v>85</v>
      </c>
      <c r="F48" s="109">
        <v>0</v>
      </c>
      <c r="G48" s="110">
        <v>0</v>
      </c>
      <c r="H48" s="110">
        <v>0</v>
      </c>
      <c r="I48" s="111">
        <v>0</v>
      </c>
      <c r="J48" s="112">
        <v>0</v>
      </c>
      <c r="K48" s="112">
        <v>0</v>
      </c>
    </row>
    <row r="49" spans="1:11" x14ac:dyDescent="0.2">
      <c r="A49" s="113"/>
      <c r="B49" s="114"/>
      <c r="C49" s="115"/>
      <c r="D49" s="115"/>
      <c r="E49" s="116"/>
      <c r="F49" s="117"/>
      <c r="G49" s="117"/>
      <c r="H49" s="117"/>
      <c r="I49" s="118"/>
      <c r="J49" s="119"/>
      <c r="K49" s="119"/>
    </row>
    <row r="50" spans="1:11" x14ac:dyDescent="0.2">
      <c r="A50" s="120">
        <v>8</v>
      </c>
      <c r="B50" s="121" t="s">
        <v>100</v>
      </c>
      <c r="C50" s="122"/>
      <c r="D50" s="123"/>
      <c r="E50" s="83"/>
      <c r="F50" s="124"/>
      <c r="G50" s="86"/>
      <c r="H50" s="86"/>
      <c r="I50" s="125"/>
      <c r="J50" s="126"/>
      <c r="K50" s="126"/>
    </row>
    <row r="51" spans="1:11" x14ac:dyDescent="0.2">
      <c r="A51" s="79"/>
      <c r="B51" s="89">
        <v>8.1</v>
      </c>
      <c r="C51" s="90" t="s">
        <v>101</v>
      </c>
      <c r="D51" s="91"/>
      <c r="E51" s="92" t="s">
        <v>102</v>
      </c>
      <c r="F51" s="93">
        <f>1*0</f>
        <v>0</v>
      </c>
      <c r="G51" s="94">
        <f>IF(F51&lt;=0,0,[1]ราคาป้าย!E126)</f>
        <v>0</v>
      </c>
      <c r="H51" s="94">
        <f>G51*F51</f>
        <v>0</v>
      </c>
      <c r="I51" s="95">
        <f>IF(F51&lt;=0,0,'[1]Factor F'!J24)</f>
        <v>0</v>
      </c>
      <c r="J51" s="88">
        <f>H51*I51</f>
        <v>0</v>
      </c>
      <c r="K51" s="88">
        <f>J51</f>
        <v>0</v>
      </c>
    </row>
    <row r="52" spans="1:11" x14ac:dyDescent="0.2">
      <c r="A52" s="79"/>
      <c r="B52" s="127"/>
      <c r="C52" s="127" t="s">
        <v>103</v>
      </c>
      <c r="D52" s="128"/>
      <c r="E52" s="92"/>
      <c r="F52" s="84"/>
      <c r="G52" s="85"/>
      <c r="H52" s="85"/>
      <c r="I52" s="99"/>
      <c r="J52" s="88"/>
      <c r="K52" s="88"/>
    </row>
    <row r="53" spans="1:11" x14ac:dyDescent="0.2">
      <c r="A53" s="79"/>
      <c r="B53" s="89">
        <v>8.1999999999999993</v>
      </c>
      <c r="C53" s="90" t="s">
        <v>104</v>
      </c>
      <c r="D53" s="91"/>
      <c r="E53" s="92" t="s">
        <v>102</v>
      </c>
      <c r="F53" s="93">
        <v>1</v>
      </c>
      <c r="G53" s="94">
        <v>4680</v>
      </c>
      <c r="H53" s="94">
        <v>4680</v>
      </c>
      <c r="I53" s="95">
        <v>1.3624000000000001</v>
      </c>
      <c r="J53" s="88">
        <v>6376.0320000000002</v>
      </c>
      <c r="K53" s="88">
        <v>6376.0320000000002</v>
      </c>
    </row>
    <row r="54" spans="1:11" x14ac:dyDescent="0.2">
      <c r="A54" s="79"/>
      <c r="B54" s="89">
        <v>8.3000000000000007</v>
      </c>
      <c r="C54" s="90" t="s">
        <v>105</v>
      </c>
      <c r="D54" s="91"/>
      <c r="E54" s="92" t="s">
        <v>102</v>
      </c>
      <c r="F54" s="93">
        <v>1</v>
      </c>
      <c r="G54" s="94">
        <v>2520</v>
      </c>
      <c r="H54" s="94">
        <v>2520</v>
      </c>
      <c r="I54" s="95">
        <v>1.3624000000000001</v>
      </c>
      <c r="J54" s="88">
        <v>3433.248</v>
      </c>
      <c r="K54" s="88">
        <v>3433.248</v>
      </c>
    </row>
    <row r="55" spans="1:11" x14ac:dyDescent="0.2">
      <c r="A55" s="79"/>
      <c r="B55" s="89">
        <v>8.4</v>
      </c>
      <c r="C55" s="90" t="s">
        <v>106</v>
      </c>
      <c r="D55" s="91"/>
      <c r="E55" s="92" t="s">
        <v>102</v>
      </c>
      <c r="F55" s="93">
        <v>0</v>
      </c>
      <c r="G55" s="94">
        <v>0</v>
      </c>
      <c r="H55" s="94">
        <v>0</v>
      </c>
      <c r="I55" s="95">
        <v>0</v>
      </c>
      <c r="J55" s="88">
        <v>0</v>
      </c>
      <c r="K55" s="88">
        <v>0</v>
      </c>
    </row>
    <row r="56" spans="1:11" x14ac:dyDescent="0.2">
      <c r="A56" s="79"/>
      <c r="B56" s="89">
        <v>8.4</v>
      </c>
      <c r="C56" s="90" t="s">
        <v>107</v>
      </c>
      <c r="D56" s="91"/>
      <c r="E56" s="92" t="s">
        <v>65</v>
      </c>
      <c r="F56" s="93">
        <v>37.299999999999997</v>
      </c>
      <c r="G56" s="94">
        <v>290</v>
      </c>
      <c r="H56" s="94">
        <v>10817</v>
      </c>
      <c r="I56" s="95">
        <v>1.3624000000000001</v>
      </c>
      <c r="J56" s="88">
        <v>14737.0808</v>
      </c>
      <c r="K56" s="88">
        <v>14737.0808</v>
      </c>
    </row>
    <row r="57" spans="1:11" x14ac:dyDescent="0.2">
      <c r="A57" s="79"/>
      <c r="B57" s="89"/>
      <c r="C57" s="101" t="s">
        <v>108</v>
      </c>
      <c r="D57" s="102"/>
      <c r="E57" s="92"/>
      <c r="F57" s="84"/>
      <c r="G57" s="85"/>
      <c r="H57" s="85"/>
      <c r="I57" s="87"/>
      <c r="J57" s="88"/>
      <c r="K57" s="88"/>
    </row>
    <row r="58" spans="1:11" x14ac:dyDescent="0.2">
      <c r="A58" s="79">
        <v>9</v>
      </c>
      <c r="B58" s="96" t="s">
        <v>109</v>
      </c>
      <c r="C58" s="97"/>
      <c r="D58" s="98"/>
      <c r="E58" s="92" t="s">
        <v>110</v>
      </c>
      <c r="F58" s="93">
        <v>1</v>
      </c>
      <c r="G58" s="94">
        <v>1500</v>
      </c>
      <c r="H58" s="94">
        <v>1500</v>
      </c>
      <c r="I58" s="95">
        <v>1.3624000000000001</v>
      </c>
      <c r="J58" s="88">
        <v>2043.6000000000001</v>
      </c>
      <c r="K58" s="88">
        <v>2043.6000000000001</v>
      </c>
    </row>
    <row r="59" spans="1:11" x14ac:dyDescent="0.2">
      <c r="A59" s="129">
        <v>10</v>
      </c>
      <c r="B59" s="130" t="s">
        <v>111</v>
      </c>
      <c r="C59" s="131"/>
      <c r="D59" s="132"/>
      <c r="E59" s="133" t="s">
        <v>110</v>
      </c>
      <c r="F59" s="134">
        <v>0</v>
      </c>
      <c r="G59" s="135">
        <f>IF(F59&lt;=0,0,180000)</f>
        <v>0</v>
      </c>
      <c r="H59" s="135">
        <f>G59*F59</f>
        <v>0</v>
      </c>
      <c r="I59" s="135">
        <v>0</v>
      </c>
      <c r="J59" s="136">
        <f>H59</f>
        <v>0</v>
      </c>
      <c r="K59" s="136">
        <f>J59</f>
        <v>0</v>
      </c>
    </row>
    <row r="60" spans="1:11" x14ac:dyDescent="0.2">
      <c r="A60" s="137"/>
      <c r="B60" s="137"/>
      <c r="C60" s="44"/>
      <c r="D60" s="51"/>
      <c r="E60" s="137"/>
      <c r="F60" s="138"/>
      <c r="G60" s="138"/>
      <c r="H60" s="139">
        <f>SUM(H13:H58)</f>
        <v>595359.33040741412</v>
      </c>
      <c r="I60" s="140"/>
      <c r="J60" s="141" t="s">
        <v>112</v>
      </c>
      <c r="K60" s="142">
        <f>SUM(K14:K58)</f>
        <v>811117.55174706096</v>
      </c>
    </row>
    <row r="61" spans="1:11" x14ac:dyDescent="0.2">
      <c r="A61" s="137"/>
      <c r="B61" s="137"/>
      <c r="C61" s="44"/>
      <c r="D61" s="51"/>
      <c r="E61" s="137"/>
      <c r="F61" s="138"/>
      <c r="G61" s="138"/>
      <c r="H61" s="148"/>
      <c r="I61" s="140"/>
      <c r="J61" s="143"/>
      <c r="K61" s="144"/>
    </row>
    <row r="62" spans="1:11" x14ac:dyDescent="0.2">
      <c r="A62" s="137"/>
      <c r="B62" s="137"/>
      <c r="C62" s="44"/>
      <c r="D62" s="51"/>
      <c r="E62" s="137"/>
      <c r="F62" s="138"/>
      <c r="G62" s="138"/>
      <c r="H62" s="147"/>
      <c r="I62" s="140"/>
      <c r="J62" s="143"/>
      <c r="K62" s="144"/>
    </row>
    <row r="63" spans="1:11" x14ac:dyDescent="0.2">
      <c r="A63" s="137"/>
      <c r="B63" s="137"/>
      <c r="C63" s="44"/>
      <c r="D63" s="51"/>
      <c r="E63" s="137"/>
      <c r="F63" s="138"/>
      <c r="G63" s="138"/>
      <c r="H63" s="147"/>
      <c r="I63" s="140"/>
      <c r="J63" s="143"/>
      <c r="K63" s="144"/>
    </row>
    <row r="64" spans="1:11" x14ac:dyDescent="0.2">
      <c r="A64" s="44" t="s">
        <v>113</v>
      </c>
      <c r="B64" s="137"/>
      <c r="C64" s="44"/>
      <c r="D64" s="51"/>
      <c r="E64" s="137"/>
      <c r="F64" s="138"/>
      <c r="G64" s="151" t="s">
        <v>114</v>
      </c>
      <c r="H64" s="147"/>
      <c r="I64" s="140"/>
      <c r="J64" s="143"/>
      <c r="K64" s="144"/>
    </row>
    <row r="65" spans="1:11" x14ac:dyDescent="0.2">
      <c r="A65" s="44"/>
      <c r="B65" s="44" t="s">
        <v>115</v>
      </c>
      <c r="C65" s="44"/>
      <c r="D65" s="51"/>
      <c r="E65" s="137"/>
      <c r="F65" s="138"/>
      <c r="G65" s="151" t="s">
        <v>116</v>
      </c>
      <c r="H65" s="147"/>
      <c r="I65" s="140"/>
      <c r="J65" s="143"/>
      <c r="K65" s="144"/>
    </row>
    <row r="66" spans="1:11" x14ac:dyDescent="0.2">
      <c r="A66" s="137"/>
      <c r="B66" s="137"/>
      <c r="C66" s="44" t="s">
        <v>117</v>
      </c>
      <c r="D66" s="51"/>
      <c r="E66" s="137"/>
      <c r="F66" s="138"/>
      <c r="G66" s="151"/>
      <c r="H66" s="152" t="s">
        <v>118</v>
      </c>
      <c r="I66" s="140"/>
      <c r="J66" s="143"/>
      <c r="K66" s="144"/>
    </row>
    <row r="67" spans="1:11" x14ac:dyDescent="0.2">
      <c r="A67" s="137"/>
      <c r="B67" s="137"/>
      <c r="C67" s="44"/>
      <c r="D67" s="51"/>
      <c r="E67" s="137"/>
      <c r="F67" s="138"/>
      <c r="G67" s="138"/>
      <c r="H67" s="147"/>
      <c r="I67" s="140"/>
      <c r="J67" s="143"/>
      <c r="K67" s="144"/>
    </row>
    <row r="68" spans="1:11" x14ac:dyDescent="0.2">
      <c r="A68" s="44" t="s">
        <v>119</v>
      </c>
      <c r="B68" s="44"/>
      <c r="C68" s="44"/>
      <c r="D68" s="44"/>
      <c r="E68" s="44"/>
      <c r="F68" s="151"/>
      <c r="G68" s="151" t="s">
        <v>120</v>
      </c>
      <c r="H68" s="153"/>
      <c r="I68" s="44"/>
      <c r="J68" s="154"/>
      <c r="K68" s="144"/>
    </row>
    <row r="69" spans="1:11" x14ac:dyDescent="0.2">
      <c r="A69" s="127"/>
      <c r="B69" s="127" t="s">
        <v>121</v>
      </c>
      <c r="C69" s="127"/>
      <c r="D69" s="101"/>
      <c r="E69" s="127"/>
      <c r="F69" s="127"/>
      <c r="G69" s="127" t="s">
        <v>122</v>
      </c>
      <c r="H69" s="127"/>
      <c r="I69" s="127"/>
      <c r="J69" s="155"/>
    </row>
    <row r="70" spans="1:11" x14ac:dyDescent="0.2">
      <c r="A70" s="127"/>
      <c r="B70" s="127" t="s">
        <v>123</v>
      </c>
      <c r="C70" s="127"/>
      <c r="D70" s="101"/>
      <c r="E70" s="127"/>
      <c r="F70" s="101"/>
      <c r="G70" s="101" t="s">
        <v>124</v>
      </c>
      <c r="H70" s="127"/>
      <c r="I70" s="127"/>
      <c r="J70" s="156"/>
    </row>
    <row r="71" spans="1:11" x14ac:dyDescent="0.2">
      <c r="A71" s="127"/>
      <c r="B71" s="127"/>
      <c r="C71" s="127"/>
      <c r="D71" s="101"/>
      <c r="E71" s="127"/>
      <c r="F71" s="101"/>
      <c r="G71" s="127"/>
      <c r="H71" s="101"/>
      <c r="I71" s="127"/>
      <c r="J71" s="155"/>
    </row>
    <row r="72" spans="1:11" x14ac:dyDescent="0.2">
      <c r="A72" s="127"/>
      <c r="B72" s="127"/>
      <c r="C72" s="127"/>
      <c r="D72" s="101"/>
      <c r="E72" s="101"/>
      <c r="F72" s="101"/>
      <c r="G72" s="101" t="s">
        <v>120</v>
      </c>
      <c r="H72" s="101"/>
      <c r="I72" s="127"/>
      <c r="J72" s="155"/>
    </row>
    <row r="73" spans="1:11" x14ac:dyDescent="0.2">
      <c r="A73" s="127"/>
      <c r="B73" s="127"/>
      <c r="C73" s="127"/>
      <c r="D73" s="127"/>
      <c r="E73" s="127"/>
      <c r="F73" s="157"/>
      <c r="G73" s="127" t="s">
        <v>125</v>
      </c>
      <c r="H73" s="127"/>
      <c r="I73" s="127"/>
      <c r="J73" s="155"/>
    </row>
    <row r="74" spans="1:11" x14ac:dyDescent="0.2">
      <c r="A74" s="127"/>
      <c r="B74" s="127"/>
      <c r="C74" s="127"/>
      <c r="D74" s="127"/>
      <c r="E74" s="127"/>
      <c r="F74" s="157"/>
      <c r="G74" s="127" t="s">
        <v>126</v>
      </c>
      <c r="H74" s="127"/>
      <c r="I74" s="127"/>
      <c r="J74" s="155"/>
    </row>
  </sheetData>
  <mergeCells count="44">
    <mergeCell ref="B58:D58"/>
    <mergeCell ref="B50:D50"/>
    <mergeCell ref="C51:D51"/>
    <mergeCell ref="C53:D53"/>
    <mergeCell ref="C54:D54"/>
    <mergeCell ref="C55:D55"/>
    <mergeCell ref="C56:D56"/>
    <mergeCell ref="C44:D44"/>
    <mergeCell ref="B45:D45"/>
    <mergeCell ref="C46:D46"/>
    <mergeCell ref="C47:D47"/>
    <mergeCell ref="C48:D48"/>
    <mergeCell ref="B38:D38"/>
    <mergeCell ref="C39:D39"/>
    <mergeCell ref="C40:D40"/>
    <mergeCell ref="C41:D41"/>
    <mergeCell ref="C42:D42"/>
    <mergeCell ref="C43:D43"/>
    <mergeCell ref="C30:D30"/>
    <mergeCell ref="C31:D31"/>
    <mergeCell ref="C34:D34"/>
    <mergeCell ref="B35:D35"/>
    <mergeCell ref="C36:D36"/>
    <mergeCell ref="C37:D37"/>
    <mergeCell ref="C19:D19"/>
    <mergeCell ref="C20:D20"/>
    <mergeCell ref="B25:D25"/>
    <mergeCell ref="C26:D26"/>
    <mergeCell ref="C27:D27"/>
    <mergeCell ref="C29:D29"/>
    <mergeCell ref="B13:D13"/>
    <mergeCell ref="C14:D14"/>
    <mergeCell ref="C15:D15"/>
    <mergeCell ref="B16:D16"/>
    <mergeCell ref="C17:D17"/>
    <mergeCell ref="C18:D18"/>
    <mergeCell ref="A2:K2"/>
    <mergeCell ref="D6:K6"/>
    <mergeCell ref="D7:K7"/>
    <mergeCell ref="A8:C8"/>
    <mergeCell ref="E8:G8"/>
    <mergeCell ref="A11:A12"/>
    <mergeCell ref="B11:D12"/>
    <mergeCell ref="E11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ปร.๕</vt:lpstr>
      <vt:lpstr>ปร.๔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WINDOWS10</dc:creator>
  <cp:lastModifiedBy>WINDOWS10</cp:lastModifiedBy>
  <dcterms:created xsi:type="dcterms:W3CDTF">2023-06-30T11:22:03Z</dcterms:created>
  <dcterms:modified xsi:type="dcterms:W3CDTF">2023-06-30T11:31:01Z</dcterms:modified>
</cp:coreProperties>
</file>