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5-10\Desktop\"/>
    </mc:Choice>
  </mc:AlternateContent>
  <xr:revisionPtr revIDLastSave="0" documentId="13_ncr:1_{A229D424-2084-4E09-A411-6FC95B255769}" xr6:coauthVersionLast="47" xr6:coauthVersionMax="47" xr10:uidLastSave="{00000000-0000-0000-0000-000000000000}"/>
  <bookViews>
    <workbookView xWindow="-120" yWindow="-120" windowWidth="29040" windowHeight="15720" tabRatio="928" activeTab="3" xr2:uid="{00000000-000D-0000-FFFF-FFFF00000000}"/>
  </bookViews>
  <sheets>
    <sheet name="ปร.4" sheetId="38" r:id="rId1"/>
    <sheet name="Factor F" sheetId="55" r:id="rId2"/>
    <sheet name="ปร.5" sheetId="2" r:id="rId3"/>
    <sheet name="ปร.6" sheetId="1" r:id="rId4"/>
  </sheets>
  <definedNames>
    <definedName name="_xlnm.Print_Area" localSheetId="1">'Factor F'!$A$1:$L$33</definedName>
    <definedName name="_xlnm.Print_Area" localSheetId="0">ปร.4!$A$1:$M$24</definedName>
    <definedName name="_xlnm.Print_Area" localSheetId="2">ปร.5!$A$1:$N$35</definedName>
    <definedName name="_xlnm.Print_Area" localSheetId="3">ปร.6!$A$1:$L$30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2" l="1"/>
  <c r="F6" i="1" l="1"/>
  <c r="E4" i="2"/>
  <c r="F3" i="2"/>
  <c r="E2" i="2"/>
  <c r="D3" i="1" l="1"/>
  <c r="D2" i="1"/>
  <c r="K6" i="1"/>
  <c r="A11" i="1"/>
  <c r="P8" i="55" l="1"/>
  <c r="G26" i="55" l="1"/>
  <c r="K10" i="2" s="1"/>
  <c r="P11" i="55"/>
  <c r="P10" i="55"/>
  <c r="G23" i="55" s="1"/>
  <c r="P12" i="55" l="1"/>
  <c r="R11" i="55"/>
  <c r="G24" i="55"/>
  <c r="I23" i="55"/>
  <c r="C23" i="55" l="1"/>
  <c r="A23" i="55"/>
  <c r="E24" i="55"/>
  <c r="R12" i="55"/>
  <c r="E23" i="55" l="1"/>
  <c r="P19" i="55" s="1"/>
  <c r="P20" i="55" s="1"/>
  <c r="P21" i="55" l="1"/>
  <c r="G27" i="55" s="1"/>
  <c r="L10" i="2" s="1"/>
  <c r="M10" i="2" s="1"/>
  <c r="M18" i="2" s="1"/>
  <c r="M19" i="2" s="1"/>
  <c r="I11" i="1" l="1"/>
  <c r="I20" i="1" s="1"/>
  <c r="B21" i="1" s="1"/>
  <c r="A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JNN</author>
  </authors>
  <commentList>
    <comment ref="E2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ระบุชื่ออาคาร เช่น  อาคารเรียน สปช. 105/29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JNN</author>
  </authors>
  <commentList>
    <comment ref="L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บันทึกจำนวนหน้า/แผ่น ของ ปร.4</t>
        </r>
      </text>
    </comment>
    <comment ref="M19" authorId="0" shapeId="0" xr:uid="{00000000-0006-0000-0400-000002000000}">
      <text>
        <r>
          <rPr>
            <sz val="9"/>
            <color indexed="81"/>
            <rFont val="Tahoma"/>
            <family val="2"/>
          </rPr>
          <t xml:space="preserve">แก้ไขยอดสุทธิไม่ให้เกินจำนวนงบประมาณที่ได้รับจัดสรร
</t>
        </r>
      </text>
    </comment>
    <comment ref="H24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พิมพ์ชื่อผู้อำนวยการ รร. /หรือ รก.</t>
        </r>
      </text>
    </comment>
    <comment ref="H25" authorId="0" shapeId="0" xr:uid="{A465CECD-D318-4C23-B624-1ACA1711E8CC}">
      <text>
        <r>
          <rPr>
            <b/>
            <sz val="9"/>
            <color indexed="81"/>
            <rFont val="Tahoma"/>
            <family val="2"/>
          </rPr>
          <t>พิมพ์ชื่อผู้อำนวยการ รร. /หรือ รก.</t>
        </r>
      </text>
    </comment>
    <comment ref="H27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พิมพ์ชื่อเจ้าหน้าที่เขตผู้รับผิดชอบ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JNN</author>
  </authors>
  <commentList>
    <comment ref="J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บันทึกจำนวน ปร. และ Factor F ทั้งหมดว่ามีกี่แผ่น</t>
        </r>
      </text>
    </comment>
  </commentList>
</comments>
</file>

<file path=xl/sharedStrings.xml><?xml version="1.0" encoding="utf-8"?>
<sst xmlns="http://schemas.openxmlformats.org/spreadsheetml/2006/main" count="126" uniqueCount="90">
  <si>
    <t>สถานที่ก่อสร้าง</t>
  </si>
  <si>
    <t>หน่วยงาน</t>
  </si>
  <si>
    <t>ประมาณราคาเมื่อวันที่</t>
  </si>
  <si>
    <t>ลำดับที่</t>
  </si>
  <si>
    <t>รายการ</t>
  </si>
  <si>
    <t>หมายเหตุ</t>
  </si>
  <si>
    <t>สรุป</t>
  </si>
  <si>
    <t>ประมาณราคาโดย</t>
  </si>
  <si>
    <t xml:space="preserve">รวมค่าก่อสร้างเป็นเงินทั้งสิ้น   </t>
  </si>
  <si>
    <t>£</t>
  </si>
  <si>
    <t>จำนวน</t>
  </si>
  <si>
    <t>แผ่น</t>
  </si>
  <si>
    <t>หน่วย</t>
  </si>
  <si>
    <t>รวม</t>
  </si>
  <si>
    <t>ค่าแรงงาน</t>
  </si>
  <si>
    <t>จำนวนเงิน</t>
  </si>
  <si>
    <t>รวมค่าวัสดุ  และค่าแรงงาน</t>
  </si>
  <si>
    <t>ค่าวัสดุ</t>
  </si>
  <si>
    <t>ค่าก่อสร้าง</t>
  </si>
  <si>
    <t>หน่วย : บาท</t>
  </si>
  <si>
    <t xml:space="preserve">  รวมค่าก่อสร้าง</t>
  </si>
  <si>
    <t>ค่างานต้นทุน</t>
  </si>
  <si>
    <t>รายการปริมาณงานและราคา</t>
  </si>
  <si>
    <t>ราคาต่อหน่วย</t>
  </si>
  <si>
    <t>Factor  F</t>
  </si>
  <si>
    <t>ยอดสุทธิ</t>
  </si>
  <si>
    <t xml:space="preserve"> </t>
  </si>
  <si>
    <t>งานก่อสร้าง</t>
  </si>
  <si>
    <t>แบบ ปร.4 ที่แนบ</t>
  </si>
  <si>
    <t>แบบ ปร.4 ปร.5 ปร.6  และ Factor F ทั้งหมด</t>
  </si>
  <si>
    <t xml:space="preserve">ส่วนค่างานต้นทุน </t>
  </si>
  <si>
    <t>ส่วนค่างาน</t>
  </si>
  <si>
    <t>แบบ ปร. 6</t>
  </si>
  <si>
    <t>แบบ ปร. 4(ก)</t>
  </si>
  <si>
    <t>สพป./สพม.</t>
  </si>
  <si>
    <t>แบบ ปร.5(ก)</t>
  </si>
  <si>
    <t>สรุปค่าปรับปรุง ซ่อมแซม</t>
  </si>
  <si>
    <t>ลำดับ</t>
  </si>
  <si>
    <t>ที่</t>
  </si>
  <si>
    <t>หน้า 1</t>
  </si>
  <si>
    <t>&gt;500</t>
  </si>
  <si>
    <t>ค่า FACTOR F เท่ากับ</t>
  </si>
  <si>
    <t>บาท</t>
  </si>
  <si>
    <t>สรุปค่าต้นทุนงาน</t>
  </si>
  <si>
    <t>)</t>
  </si>
  <si>
    <t xml:space="preserve"> -</t>
  </si>
  <si>
    <t>(</t>
  </si>
  <si>
    <t xml:space="preserve">  - </t>
  </si>
  <si>
    <t xml:space="preserve"> )   X   ( </t>
  </si>
  <si>
    <t xml:space="preserve"> -  (</t>
  </si>
  <si>
    <t>แทนค่า</t>
  </si>
  <si>
    <t xml:space="preserve"> =</t>
  </si>
  <si>
    <t>E = Factor F ของค่างานตัวสูงกว่าต้นทุน</t>
  </si>
  <si>
    <t>D = Factor F ของค่างานตัวต่ำกว่าต้นทุน</t>
  </si>
  <si>
    <t>C = ค่างานตัวสูงกว่าต้นทุน</t>
  </si>
  <si>
    <t>B = ค่างานตัวต่ำกว่าต้นทุน</t>
  </si>
  <si>
    <t>A = ค่าวัสดุและแรงงานต้นทุน</t>
  </si>
  <si>
    <t>เมื่อ</t>
  </si>
  <si>
    <t>( C - B )</t>
  </si>
  <si>
    <t>}</t>
  </si>
  <si>
    <t>[( D - E ) x ( A - B )]</t>
  </si>
  <si>
    <t>{</t>
  </si>
  <si>
    <t>สูตรการหาค่า Factor F = D -</t>
  </si>
  <si>
    <t xml:space="preserve">e = </t>
  </si>
  <si>
    <t xml:space="preserve">c = </t>
  </si>
  <si>
    <t>สูตรคำนวณหาค่า FACTOR  F</t>
  </si>
  <si>
    <t xml:space="preserve">d = </t>
  </si>
  <si>
    <t>b =</t>
  </si>
  <si>
    <t>ค่าภาษีมูลค่าเพิ่ม ( VAT )</t>
  </si>
  <si>
    <t>a =</t>
  </si>
  <si>
    <t>ดอกเบี้ยเงินกู้</t>
  </si>
  <si>
    <t>เงินล่วงหน้าจ่าย</t>
  </si>
  <si>
    <t>ล้านบาท</t>
  </si>
  <si>
    <t>ค่างาน(ทุน)</t>
  </si>
  <si>
    <t>เงื่อนไข</t>
  </si>
  <si>
    <t>งานปรับปรุง/ซ่อมแซม</t>
  </si>
  <si>
    <t>เงินประกันผลงานหัก</t>
  </si>
  <si>
    <t>ตารางแสดงการคำนวณหาค่า Factor F งานอาคาร</t>
  </si>
  <si>
    <t>Factor F</t>
  </si>
  <si>
    <t>≤0.5</t>
  </si>
  <si>
    <t xml:space="preserve">รหัส </t>
  </si>
  <si>
    <t>วัสดุ</t>
  </si>
  <si>
    <t>สพป.สมุทรสาคร</t>
  </si>
  <si>
    <t xml:space="preserve">งานปรับปรุง/ ซ่อมแซม </t>
  </si>
  <si>
    <r>
      <rPr>
        <b/>
        <sz val="16"/>
        <rFont val="TH SarabunPSK"/>
        <family val="2"/>
      </rPr>
      <t>หมายเหตุ:</t>
    </r>
    <r>
      <rPr>
        <sz val="16"/>
        <rFont val="TH SarabunPSK"/>
        <family val="2"/>
      </rPr>
      <t xml:space="preserve"> กรณีค่างานอยู่ระหว่างช่วงของค่างานต้นทุนที่กำหนด ให้เทียบอัตราส่วนเพื่อหาค่า Factor F หรือใช้สูตรคำนวณ</t>
    </r>
  </si>
  <si>
    <t>(นายวีรยุทธ  ควรชิตชัยวาร)</t>
  </si>
  <si>
    <t>(นายสุรศักดิ์  ธนวัตถาภรณ์)</t>
  </si>
  <si>
    <t>(นายคงศักดิ์  ชุนถนอม)</t>
  </si>
  <si>
    <t>ลงชื่อ........................................................</t>
  </si>
  <si>
    <t>ลงชื่อ...........................................................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</si>
</sst>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[$-101041E]d\ mmmm\ yyyy;@"/>
    <numFmt numFmtId="190" formatCode="_-* #,##0.0000_-;\-* #,##0.0000_-;_-* &quot;-&quot;??_-;_-@_-"/>
    <numFmt numFmtId="192" formatCode="0.0000"/>
    <numFmt numFmtId="193" formatCode="_-* #,##0.00000000000_-;\-* #,##0.00000000000_-;_-* &quot;-&quot;??_-;_-@_-"/>
    <numFmt numFmtId="194" formatCode="_-* #,##0.0000_-;\-* #,##0.0000_-;_-* &quot;-&quot;????_-;_-@_-"/>
  </numFmts>
  <fonts count="48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0"/>
      <name val="Arial"/>
      <family val="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3"/>
      <name val="TH SarabunPSK"/>
      <family val="2"/>
    </font>
    <font>
      <b/>
      <sz val="16"/>
      <name val="TH SarabunPSK"/>
      <family val="2"/>
    </font>
    <font>
      <b/>
      <sz val="15"/>
      <name val="TH SarabunPSK"/>
      <family val="2"/>
    </font>
    <font>
      <sz val="15"/>
      <name val="TH SarabunPSK"/>
      <family val="2"/>
    </font>
    <font>
      <sz val="10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2"/>
      <name val="TH SarabunPSK"/>
      <family val="2"/>
    </font>
    <font>
      <b/>
      <sz val="13"/>
      <name val="TH SarabunPSK"/>
      <family val="2"/>
    </font>
    <font>
      <sz val="16"/>
      <name val="TH SarabunPSK"/>
      <family val="2"/>
    </font>
    <font>
      <b/>
      <sz val="20"/>
      <name val="TH SarabunPSK"/>
      <family val="2"/>
    </font>
    <font>
      <sz val="18"/>
      <name val="TH SarabunPSK"/>
      <family val="2"/>
    </font>
    <font>
      <sz val="17"/>
      <name val="TH SarabunPSK"/>
      <family val="2"/>
    </font>
    <font>
      <b/>
      <sz val="18"/>
      <name val="TH SarabunPSK"/>
      <family val="2"/>
    </font>
    <font>
      <sz val="16"/>
      <color indexed="8"/>
      <name val="TH SarabunPSK"/>
      <family val="2"/>
    </font>
    <font>
      <sz val="11"/>
      <color indexed="63"/>
      <name val="TH SarabunPSK"/>
      <family val="2"/>
    </font>
    <font>
      <sz val="48"/>
      <name val="TH SarabunPSK"/>
      <family val="2"/>
    </font>
    <font>
      <sz val="8"/>
      <name val="TH SarabunPSK"/>
      <family val="2"/>
    </font>
    <font>
      <sz val="15.5"/>
      <name val="TH SarabunPSK"/>
      <family val="2"/>
    </font>
    <font>
      <b/>
      <sz val="17"/>
      <name val="TH SarabunPSK"/>
      <family val="2"/>
    </font>
    <font>
      <b/>
      <u/>
      <sz val="16"/>
      <name val="TH SarabunPSK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6" fillId="0" borderId="0"/>
    <xf numFmtId="0" fontId="16" fillId="23" borderId="7" applyNumberFormat="0" applyFont="0" applyAlignment="0" applyProtection="0"/>
    <xf numFmtId="0" fontId="17" fillId="20" borderId="8" applyNumberFormat="0" applyAlignment="0" applyProtection="0"/>
    <xf numFmtId="9" fontId="2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23" borderId="7" applyNumberFormat="0" applyFont="0" applyAlignment="0" applyProtection="0"/>
    <xf numFmtId="9" fontId="1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1">
    <xf numFmtId="0" fontId="0" fillId="0" borderId="0" xfId="0"/>
    <xf numFmtId="0" fontId="26" fillId="0" borderId="13" xfId="0" applyFont="1" applyBorder="1" applyAlignment="1">
      <alignment horizontal="left" vertical="center"/>
    </xf>
    <xf numFmtId="0" fontId="26" fillId="0" borderId="25" xfId="0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/>
    </xf>
    <xf numFmtId="0" fontId="25" fillId="0" borderId="13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188" fontId="25" fillId="0" borderId="20" xfId="28" applyNumberFormat="1" applyFont="1" applyFill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43" fontId="25" fillId="0" borderId="20" xfId="28" applyFont="1" applyFill="1" applyBorder="1" applyAlignment="1">
      <alignment horizontal="center" vertical="center"/>
    </xf>
    <xf numFmtId="43" fontId="25" fillId="0" borderId="23" xfId="28" applyFont="1" applyFill="1" applyBorder="1" applyAlignment="1">
      <alignment horizontal="center" vertical="center"/>
    </xf>
    <xf numFmtId="43" fontId="25" fillId="0" borderId="20" xfId="28" applyFont="1" applyFill="1" applyBorder="1" applyAlignment="1" applyProtection="1">
      <alignment horizontal="center" vertical="center"/>
      <protection locked="0"/>
    </xf>
    <xf numFmtId="43" fontId="25" fillId="0" borderId="15" xfId="28" applyFont="1" applyFill="1" applyBorder="1" applyAlignment="1">
      <alignment horizontal="center" vertical="center"/>
    </xf>
    <xf numFmtId="43" fontId="25" fillId="0" borderId="20" xfId="28" applyFont="1" applyFill="1" applyBorder="1" applyAlignment="1" applyProtection="1">
      <alignment vertical="center"/>
      <protection locked="0"/>
    </xf>
    <xf numFmtId="0" fontId="27" fillId="0" borderId="25" xfId="0" applyFont="1" applyBorder="1" applyAlignment="1">
      <alignment horizontal="left" vertical="center"/>
    </xf>
    <xf numFmtId="0" fontId="28" fillId="25" borderId="0" xfId="40" applyFont="1" applyFill="1" applyAlignment="1" applyProtection="1">
      <alignment horizontal="center"/>
      <protection locked="0"/>
    </xf>
    <xf numFmtId="0" fontId="28" fillId="25" borderId="0" xfId="40" applyFont="1" applyFill="1" applyAlignment="1" applyProtection="1">
      <alignment horizontal="right"/>
      <protection locked="0"/>
    </xf>
    <xf numFmtId="0" fontId="25" fillId="24" borderId="0" xfId="40" applyFont="1" applyFill="1" applyProtection="1">
      <protection locked="0"/>
    </xf>
    <xf numFmtId="0" fontId="25" fillId="25" borderId="0" xfId="40" applyFont="1" applyFill="1" applyProtection="1">
      <protection locked="0"/>
    </xf>
    <xf numFmtId="0" fontId="29" fillId="25" borderId="0" xfId="40" applyFont="1" applyFill="1"/>
    <xf numFmtId="0" fontId="30" fillId="25" borderId="0" xfId="40" applyFont="1" applyFill="1" applyAlignment="1">
      <alignment horizontal="left"/>
    </xf>
    <xf numFmtId="0" fontId="30" fillId="25" borderId="0" xfId="40" applyFont="1" applyFill="1" applyProtection="1">
      <protection locked="0"/>
    </xf>
    <xf numFmtId="0" fontId="31" fillId="0" borderId="0" xfId="0" applyFont="1"/>
    <xf numFmtId="0" fontId="29" fillId="25" borderId="0" xfId="40" applyFont="1" applyFill="1" applyAlignment="1">
      <alignment horizontal="left"/>
    </xf>
    <xf numFmtId="43" fontId="29" fillId="25" borderId="0" xfId="48" applyFont="1" applyFill="1" applyBorder="1" applyAlignment="1" applyProtection="1">
      <alignment horizontal="left"/>
    </xf>
    <xf numFmtId="0" fontId="30" fillId="25" borderId="0" xfId="40" applyFont="1" applyFill="1"/>
    <xf numFmtId="49" fontId="30" fillId="25" borderId="0" xfId="40" applyNumberFormat="1" applyFont="1" applyFill="1" applyAlignment="1" applyProtection="1">
      <alignment horizontal="left"/>
      <protection locked="0"/>
    </xf>
    <xf numFmtId="189" fontId="30" fillId="25" borderId="0" xfId="40" applyNumberFormat="1" applyFont="1" applyFill="1" applyAlignment="1" applyProtection="1">
      <alignment horizontal="left"/>
      <protection locked="0"/>
    </xf>
    <xf numFmtId="189" fontId="25" fillId="25" borderId="0" xfId="40" applyNumberFormat="1" applyFont="1" applyFill="1" applyAlignment="1" applyProtection="1">
      <alignment horizontal="left"/>
      <protection locked="0"/>
    </xf>
    <xf numFmtId="0" fontId="26" fillId="25" borderId="10" xfId="40" applyFont="1" applyFill="1" applyBorder="1" applyAlignment="1" applyProtection="1">
      <alignment horizontal="center" vertical="center"/>
      <protection locked="0"/>
    </xf>
    <xf numFmtId="0" fontId="26" fillId="25" borderId="11" xfId="40" applyFont="1" applyFill="1" applyBorder="1" applyAlignment="1" applyProtection="1">
      <alignment horizontal="center" vertical="center"/>
      <protection locked="0"/>
    </xf>
    <xf numFmtId="43" fontId="26" fillId="25" borderId="16" xfId="48" applyFont="1" applyFill="1" applyBorder="1" applyAlignment="1" applyProtection="1">
      <alignment horizontal="center" vertical="center"/>
      <protection locked="0"/>
    </xf>
    <xf numFmtId="0" fontId="26" fillId="25" borderId="19" xfId="56" applyFont="1" applyFill="1" applyBorder="1" applyAlignment="1" applyProtection="1">
      <alignment horizontal="center" vertical="center"/>
      <protection locked="0"/>
    </xf>
    <xf numFmtId="0" fontId="26" fillId="25" borderId="40" xfId="56" applyFont="1" applyFill="1" applyBorder="1" applyAlignment="1" applyProtection="1">
      <alignment horizontal="left" vertical="center"/>
      <protection locked="0"/>
    </xf>
    <xf numFmtId="0" fontId="26" fillId="25" borderId="41" xfId="56" applyFont="1" applyFill="1" applyBorder="1" applyAlignment="1" applyProtection="1">
      <alignment horizontal="center" vertical="center"/>
      <protection locked="0"/>
    </xf>
    <xf numFmtId="0" fontId="26" fillId="25" borderId="42" xfId="56" applyFont="1" applyFill="1" applyBorder="1" applyAlignment="1" applyProtection="1">
      <alignment horizontal="center" vertical="center"/>
      <protection locked="0"/>
    </xf>
    <xf numFmtId="188" fontId="26" fillId="25" borderId="18" xfId="57" applyNumberFormat="1" applyFont="1" applyFill="1" applyBorder="1" applyAlignment="1" applyProtection="1">
      <alignment horizontal="center" vertical="center"/>
      <protection locked="0"/>
    </xf>
    <xf numFmtId="0" fontId="26" fillId="25" borderId="18" xfId="56" applyFont="1" applyFill="1" applyBorder="1" applyAlignment="1" applyProtection="1">
      <alignment horizontal="center" vertical="center"/>
      <protection locked="0"/>
    </xf>
    <xf numFmtId="43" fontId="26" fillId="25" borderId="18" xfId="57" applyFont="1" applyFill="1" applyBorder="1" applyAlignment="1" applyProtection="1">
      <alignment horizontal="center" vertical="center"/>
      <protection locked="0"/>
    </xf>
    <xf numFmtId="43" fontId="26" fillId="25" borderId="78" xfId="57" applyFont="1" applyFill="1" applyBorder="1" applyAlignment="1" applyProtection="1">
      <alignment horizontal="center" vertical="center"/>
      <protection locked="0"/>
    </xf>
    <xf numFmtId="43" fontId="26" fillId="25" borderId="18" xfId="57" applyFont="1" applyFill="1" applyBorder="1" applyAlignment="1" applyProtection="1">
      <alignment horizontal="center" vertical="center" wrapText="1"/>
      <protection locked="0"/>
    </xf>
    <xf numFmtId="0" fontId="26" fillId="25" borderId="78" xfId="56" applyFont="1" applyFill="1" applyBorder="1" applyAlignment="1" applyProtection="1">
      <alignment horizontal="center" vertical="center"/>
      <protection locked="0"/>
    </xf>
    <xf numFmtId="0" fontId="32" fillId="25" borderId="20" xfId="0" applyFont="1" applyFill="1" applyBorder="1" applyAlignment="1">
      <alignment horizontal="center" vertical="center"/>
    </xf>
    <xf numFmtId="0" fontId="33" fillId="0" borderId="24" xfId="56" applyFont="1" applyBorder="1" applyAlignment="1" applyProtection="1">
      <alignment horizontal="left" vertical="center"/>
      <protection locked="0"/>
    </xf>
    <xf numFmtId="0" fontId="33" fillId="0" borderId="13" xfId="56" applyFont="1" applyBorder="1" applyAlignment="1" applyProtection="1">
      <alignment horizontal="left" vertical="center"/>
      <protection locked="0"/>
    </xf>
    <xf numFmtId="0" fontId="33" fillId="0" borderId="25" xfId="56" applyFont="1" applyBorder="1" applyAlignment="1" applyProtection="1">
      <alignment horizontal="left" vertical="center"/>
      <protection locked="0"/>
    </xf>
    <xf numFmtId="188" fontId="25" fillId="0" borderId="20" xfId="28" applyNumberFormat="1" applyFont="1" applyBorder="1" applyAlignment="1" applyProtection="1">
      <alignment horizontal="left"/>
      <protection locked="0"/>
    </xf>
    <xf numFmtId="0" fontId="25" fillId="0" borderId="20" xfId="0" applyFont="1" applyBorder="1" applyAlignment="1" applyProtection="1">
      <alignment horizontal="center"/>
      <protection locked="0"/>
    </xf>
    <xf numFmtId="43" fontId="25" fillId="0" borderId="20" xfId="28" applyFont="1" applyBorder="1" applyProtection="1">
      <protection locked="0"/>
    </xf>
    <xf numFmtId="43" fontId="25" fillId="25" borderId="20" xfId="57" applyFont="1" applyFill="1" applyBorder="1" applyAlignment="1" applyProtection="1">
      <alignment horizontal="center"/>
    </xf>
    <xf numFmtId="43" fontId="25" fillId="0" borderId="25" xfId="28" applyFont="1" applyBorder="1" applyAlignment="1" applyProtection="1">
      <alignment horizontal="center"/>
      <protection locked="0"/>
    </xf>
    <xf numFmtId="43" fontId="25" fillId="0" borderId="20" xfId="28" applyFont="1" applyBorder="1" applyAlignment="1" applyProtection="1">
      <alignment horizontal="center"/>
      <protection locked="0"/>
    </xf>
    <xf numFmtId="43" fontId="25" fillId="25" borderId="20" xfId="57" applyFont="1" applyFill="1" applyBorder="1" applyProtection="1"/>
    <xf numFmtId="187" fontId="25" fillId="0" borderId="25" xfId="28" applyNumberFormat="1" applyFont="1" applyBorder="1" applyProtection="1">
      <protection locked="0"/>
    </xf>
    <xf numFmtId="0" fontId="25" fillId="0" borderId="24" xfId="0" applyFont="1" applyBorder="1" applyAlignment="1">
      <alignment horizontal="left" vertical="center"/>
    </xf>
    <xf numFmtId="49" fontId="34" fillId="25" borderId="22" xfId="56" applyNumberFormat="1" applyFont="1" applyFill="1" applyBorder="1" applyAlignment="1" applyProtection="1">
      <alignment horizontal="center" vertical="center"/>
      <protection locked="0"/>
    </xf>
    <xf numFmtId="0" fontId="31" fillId="0" borderId="24" xfId="0" applyFont="1" applyBorder="1" applyAlignment="1">
      <alignment horizontal="left" vertical="center"/>
    </xf>
    <xf numFmtId="188" fontId="25" fillId="0" borderId="23" xfId="28" applyNumberFormat="1" applyFont="1" applyBorder="1" applyAlignment="1" applyProtection="1">
      <alignment horizontal="left"/>
      <protection locked="0"/>
    </xf>
    <xf numFmtId="0" fontId="25" fillId="0" borderId="23" xfId="0" applyFont="1" applyBorder="1" applyAlignment="1" applyProtection="1">
      <alignment horizontal="center"/>
      <protection locked="0"/>
    </xf>
    <xf numFmtId="43" fontId="25" fillId="0" borderId="23" xfId="28" applyFont="1" applyBorder="1" applyProtection="1">
      <protection locked="0"/>
    </xf>
    <xf numFmtId="43" fontId="25" fillId="0" borderId="15" xfId="28" applyFont="1" applyBorder="1" applyAlignment="1" applyProtection="1">
      <alignment horizontal="center"/>
      <protection locked="0"/>
    </xf>
    <xf numFmtId="187" fontId="25" fillId="0" borderId="27" xfId="28" applyNumberFormat="1" applyFont="1" applyBorder="1" applyProtection="1">
      <protection locked="0"/>
    </xf>
    <xf numFmtId="0" fontId="26" fillId="25" borderId="0" xfId="40" applyFont="1" applyFill="1" applyProtection="1">
      <protection locked="0"/>
    </xf>
    <xf numFmtId="187" fontId="25" fillId="0" borderId="25" xfId="28" applyNumberFormat="1" applyFont="1" applyBorder="1" applyAlignment="1" applyProtection="1">
      <alignment horizontal="center" vertical="center"/>
      <protection locked="0"/>
    </xf>
    <xf numFmtId="188" fontId="25" fillId="25" borderId="20" xfId="57" applyNumberFormat="1" applyFont="1" applyFill="1" applyBorder="1" applyAlignment="1" applyProtection="1">
      <alignment horizontal="center" vertical="center"/>
      <protection locked="0"/>
    </xf>
    <xf numFmtId="0" fontId="25" fillId="25" borderId="20" xfId="56" applyFont="1" applyFill="1" applyBorder="1" applyAlignment="1" applyProtection="1">
      <alignment horizontal="center" vertical="center"/>
      <protection locked="0"/>
    </xf>
    <xf numFmtId="43" fontId="25" fillId="25" borderId="20" xfId="57" applyFont="1" applyFill="1" applyBorder="1" applyAlignment="1" applyProtection="1">
      <alignment horizontal="center"/>
      <protection locked="0"/>
    </xf>
    <xf numFmtId="49" fontId="25" fillId="25" borderId="22" xfId="56" applyNumberFormat="1" applyFont="1" applyFill="1" applyBorder="1" applyAlignment="1" applyProtection="1">
      <alignment horizontal="center" vertical="center"/>
      <protection locked="0"/>
    </xf>
    <xf numFmtId="0" fontId="25" fillId="25" borderId="20" xfId="56" applyFont="1" applyFill="1" applyBorder="1" applyAlignment="1" applyProtection="1">
      <alignment horizontal="left" vertical="center"/>
      <protection locked="0"/>
    </xf>
    <xf numFmtId="0" fontId="32" fillId="25" borderId="23" xfId="0" applyFont="1" applyFill="1" applyBorder="1" applyAlignment="1">
      <alignment horizontal="center" vertical="center"/>
    </xf>
    <xf numFmtId="0" fontId="35" fillId="0" borderId="24" xfId="0" applyFont="1" applyBorder="1" applyAlignment="1">
      <alignment horizontal="left" vertical="center"/>
    </xf>
    <xf numFmtId="0" fontId="34" fillId="0" borderId="24" xfId="0" applyFont="1" applyBorder="1" applyAlignment="1">
      <alignment horizontal="left" vertical="center"/>
    </xf>
    <xf numFmtId="0" fontId="26" fillId="25" borderId="26" xfId="40" applyFont="1" applyFill="1" applyBorder="1" applyAlignment="1" applyProtection="1">
      <alignment vertical="center"/>
      <protection locked="0"/>
    </xf>
    <xf numFmtId="0" fontId="26" fillId="25" borderId="26" xfId="40" applyFont="1" applyFill="1" applyBorder="1" applyProtection="1">
      <protection locked="0"/>
    </xf>
    <xf numFmtId="0" fontId="26" fillId="25" borderId="32" xfId="40" applyFont="1" applyFill="1" applyBorder="1" applyProtection="1">
      <protection locked="0"/>
    </xf>
    <xf numFmtId="43" fontId="26" fillId="25" borderId="26" xfId="48" applyFont="1" applyFill="1" applyBorder="1" applyAlignment="1" applyProtection="1"/>
    <xf numFmtId="43" fontId="26" fillId="25" borderId="26" xfId="48" applyFont="1" applyFill="1" applyBorder="1" applyAlignment="1" applyProtection="1">
      <protection locked="0"/>
    </xf>
    <xf numFmtId="0" fontId="26" fillId="25" borderId="26" xfId="40" applyFont="1" applyFill="1" applyBorder="1" applyAlignment="1" applyProtection="1">
      <alignment horizontal="center" vertical="center"/>
      <protection locked="0"/>
    </xf>
    <xf numFmtId="0" fontId="28" fillId="25" borderId="0" xfId="40" applyFont="1" applyFill="1" applyAlignment="1" applyProtection="1">
      <alignment horizontal="center" vertical="center"/>
      <protection locked="0"/>
    </xf>
    <xf numFmtId="0" fontId="26" fillId="25" borderId="0" xfId="40" applyFont="1" applyFill="1" applyAlignment="1" applyProtection="1">
      <alignment horizontal="center" vertical="center"/>
      <protection locked="0"/>
    </xf>
    <xf numFmtId="43" fontId="26" fillId="25" borderId="0" xfId="48" applyFont="1" applyFill="1" applyBorder="1" applyAlignment="1" applyProtection="1">
      <alignment horizontal="center"/>
      <protection locked="0"/>
    </xf>
    <xf numFmtId="0" fontId="25" fillId="25" borderId="0" xfId="40" applyFont="1" applyFill="1" applyAlignment="1" applyProtection="1">
      <alignment horizontal="center"/>
      <protection locked="0"/>
    </xf>
    <xf numFmtId="188" fontId="25" fillId="25" borderId="0" xfId="48" applyNumberFormat="1" applyFont="1" applyFill="1" applyProtection="1">
      <protection locked="0"/>
    </xf>
    <xf numFmtId="43" fontId="25" fillId="25" borderId="0" xfId="48" applyFont="1" applyFill="1" applyProtection="1">
      <protection locked="0"/>
    </xf>
    <xf numFmtId="43" fontId="25" fillId="25" borderId="0" xfId="48" applyFont="1" applyFill="1" applyAlignment="1" applyProtection="1">
      <alignment horizontal="center"/>
      <protection locked="0"/>
    </xf>
    <xf numFmtId="0" fontId="36" fillId="0" borderId="0" xfId="40" applyFont="1"/>
    <xf numFmtId="0" fontId="38" fillId="0" borderId="0" xfId="40" applyFont="1"/>
    <xf numFmtId="0" fontId="39" fillId="0" borderId="0" xfId="40" applyFont="1"/>
    <xf numFmtId="0" fontId="39" fillId="0" borderId="0" xfId="40" applyFont="1" applyAlignment="1">
      <alignment horizontal="left"/>
    </xf>
    <xf numFmtId="0" fontId="39" fillId="0" borderId="0" xfId="40" applyFont="1" applyAlignment="1">
      <alignment horizontal="right"/>
    </xf>
    <xf numFmtId="0" fontId="39" fillId="0" borderId="0" xfId="40" applyFont="1" applyAlignment="1">
      <alignment horizontal="center"/>
    </xf>
    <xf numFmtId="0" fontId="36" fillId="0" borderId="0" xfId="40" applyFont="1" applyAlignment="1">
      <alignment horizontal="center"/>
    </xf>
    <xf numFmtId="0" fontId="36" fillId="0" borderId="69" xfId="40" applyFont="1" applyBorder="1" applyAlignment="1">
      <alignment horizontal="center"/>
    </xf>
    <xf numFmtId="0" fontId="36" fillId="0" borderId="47" xfId="40" applyFont="1" applyBorder="1" applyAlignment="1">
      <alignment horizontal="center"/>
    </xf>
    <xf numFmtId="0" fontId="41" fillId="0" borderId="0" xfId="49" applyFont="1" applyAlignment="1">
      <alignment horizontal="center"/>
    </xf>
    <xf numFmtId="43" fontId="41" fillId="0" borderId="0" xfId="48" applyFont="1" applyFill="1" applyAlignment="1" applyProtection="1">
      <alignment horizontal="center"/>
    </xf>
    <xf numFmtId="190" fontId="36" fillId="0" borderId="18" xfId="48" applyNumberFormat="1" applyFont="1" applyBorder="1" applyAlignment="1" applyProtection="1">
      <alignment horizontal="center"/>
    </xf>
    <xf numFmtId="0" fontId="36" fillId="0" borderId="54" xfId="40" applyFont="1" applyBorder="1"/>
    <xf numFmtId="10" fontId="36" fillId="0" borderId="0" xfId="40" applyNumberFormat="1" applyFont="1"/>
    <xf numFmtId="0" fontId="36" fillId="0" borderId="66" xfId="40" applyFont="1" applyBorder="1" applyAlignment="1">
      <alignment horizontal="center"/>
    </xf>
    <xf numFmtId="192" fontId="36" fillId="0" borderId="65" xfId="40" applyNumberFormat="1" applyFont="1" applyBorder="1" applyAlignment="1">
      <alignment horizontal="center"/>
    </xf>
    <xf numFmtId="43" fontId="41" fillId="0" borderId="0" xfId="49" applyNumberFormat="1" applyFont="1" applyAlignment="1">
      <alignment horizontal="center"/>
    </xf>
    <xf numFmtId="43" fontId="41" fillId="0" borderId="22" xfId="48" applyFont="1" applyFill="1" applyBorder="1" applyAlignment="1" applyProtection="1">
      <alignment horizontal="center"/>
    </xf>
    <xf numFmtId="43" fontId="41" fillId="0" borderId="23" xfId="48" applyFont="1" applyFill="1" applyBorder="1" applyAlignment="1" applyProtection="1">
      <alignment horizontal="center"/>
    </xf>
    <xf numFmtId="43" fontId="41" fillId="0" borderId="20" xfId="48" applyFont="1" applyFill="1" applyBorder="1" applyAlignment="1" applyProtection="1">
      <alignment horizontal="center"/>
    </xf>
    <xf numFmtId="0" fontId="36" fillId="0" borderId="53" xfId="40" applyFont="1" applyBorder="1" applyAlignment="1">
      <alignment horizontal="center"/>
    </xf>
    <xf numFmtId="192" fontId="36" fillId="0" borderId="52" xfId="40" applyNumberFormat="1" applyFont="1" applyBorder="1" applyAlignment="1">
      <alignment horizontal="center"/>
    </xf>
    <xf numFmtId="43" fontId="41" fillId="0" borderId="24" xfId="48" applyFont="1" applyFill="1" applyBorder="1" applyAlignment="1" applyProtection="1">
      <alignment horizontal="center"/>
    </xf>
    <xf numFmtId="43" fontId="41" fillId="0" borderId="0" xfId="49" applyNumberFormat="1" applyFont="1" applyAlignment="1">
      <alignment horizontal="left"/>
    </xf>
    <xf numFmtId="0" fontId="41" fillId="0" borderId="0" xfId="49" applyFont="1" applyAlignment="1">
      <alignment horizontal="left"/>
    </xf>
    <xf numFmtId="0" fontId="42" fillId="0" borderId="0" xfId="40" applyFont="1"/>
    <xf numFmtId="43" fontId="42" fillId="0" borderId="0" xfId="48" applyFont="1" applyFill="1" applyProtection="1"/>
    <xf numFmtId="43" fontId="41" fillId="0" borderId="20" xfId="48" applyFont="1" applyFill="1" applyBorder="1" applyAlignment="1" applyProtection="1">
      <alignment horizontal="center" vertical="center"/>
    </xf>
    <xf numFmtId="43" fontId="41" fillId="0" borderId="24" xfId="48" applyFont="1" applyFill="1" applyBorder="1" applyAlignment="1" applyProtection="1">
      <alignment horizontal="center" vertical="center"/>
    </xf>
    <xf numFmtId="0" fontId="36" fillId="0" borderId="54" xfId="40" applyFont="1" applyBorder="1" applyAlignment="1">
      <alignment horizontal="center"/>
    </xf>
    <xf numFmtId="43" fontId="36" fillId="0" borderId="0" xfId="40" applyNumberFormat="1" applyFont="1"/>
    <xf numFmtId="193" fontId="41" fillId="0" borderId="0" xfId="48" applyNumberFormat="1" applyFont="1" applyFill="1" applyAlignment="1" applyProtection="1">
      <alignment horizontal="left"/>
    </xf>
    <xf numFmtId="194" fontId="36" fillId="0" borderId="0" xfId="40" applyNumberFormat="1" applyFont="1"/>
    <xf numFmtId="190" fontId="41" fillId="0" borderId="0" xfId="49" applyNumberFormat="1" applyFont="1" applyAlignment="1">
      <alignment horizontal="left"/>
    </xf>
    <xf numFmtId="0" fontId="36" fillId="0" borderId="44" xfId="40" applyFont="1" applyBorder="1" applyAlignment="1">
      <alignment horizontal="center"/>
    </xf>
    <xf numFmtId="192" fontId="36" fillId="0" borderId="61" xfId="40" applyNumberFormat="1" applyFont="1" applyBorder="1" applyAlignment="1">
      <alignment horizontal="center"/>
    </xf>
    <xf numFmtId="0" fontId="36" fillId="0" borderId="60" xfId="40" applyFont="1" applyBorder="1"/>
    <xf numFmtId="0" fontId="36" fillId="0" borderId="59" xfId="40" applyFont="1" applyBorder="1"/>
    <xf numFmtId="0" fontId="36" fillId="0" borderId="58" xfId="40" applyFont="1" applyBorder="1" applyAlignment="1">
      <alignment horizontal="center"/>
    </xf>
    <xf numFmtId="192" fontId="36" fillId="0" borderId="57" xfId="40" applyNumberFormat="1" applyFont="1" applyBorder="1" applyAlignment="1">
      <alignment horizontal="center"/>
    </xf>
    <xf numFmtId="192" fontId="36" fillId="0" borderId="54" xfId="40" applyNumberFormat="1" applyFont="1" applyBorder="1" applyAlignment="1">
      <alignment shrinkToFit="1"/>
    </xf>
    <xf numFmtId="0" fontId="36" fillId="0" borderId="0" xfId="40" applyFont="1" applyAlignment="1">
      <alignment shrinkToFit="1"/>
    </xf>
    <xf numFmtId="192" fontId="36" fillId="0" borderId="73" xfId="40" applyNumberFormat="1" applyFont="1" applyBorder="1" applyAlignment="1">
      <alignment shrinkToFit="1"/>
    </xf>
    <xf numFmtId="0" fontId="36" fillId="0" borderId="73" xfId="40" applyFont="1" applyBorder="1" applyAlignment="1">
      <alignment shrinkToFit="1"/>
    </xf>
    <xf numFmtId="4" fontId="36" fillId="0" borderId="73" xfId="40" applyNumberFormat="1" applyFont="1" applyBorder="1" applyAlignment="1">
      <alignment shrinkToFit="1"/>
    </xf>
    <xf numFmtId="0" fontId="36" fillId="0" borderId="56" xfId="40" applyFont="1" applyBorder="1" applyAlignment="1">
      <alignment horizontal="center"/>
    </xf>
    <xf numFmtId="192" fontId="36" fillId="0" borderId="55" xfId="40" applyNumberFormat="1" applyFont="1" applyBorder="1" applyAlignment="1">
      <alignment horizontal="center"/>
    </xf>
    <xf numFmtId="0" fontId="36" fillId="0" borderId="54" xfId="40" applyFont="1" applyBorder="1" applyAlignment="1">
      <alignment shrinkToFit="1"/>
    </xf>
    <xf numFmtId="4" fontId="36" fillId="0" borderId="0" xfId="40" applyNumberFormat="1" applyFont="1" applyAlignment="1">
      <alignment shrinkToFit="1"/>
    </xf>
    <xf numFmtId="0" fontId="41" fillId="0" borderId="0" xfId="49" applyFont="1" applyAlignment="1">
      <alignment horizontal="right"/>
    </xf>
    <xf numFmtId="0" fontId="36" fillId="0" borderId="77" xfId="40" applyFont="1" applyBorder="1"/>
    <xf numFmtId="192" fontId="40" fillId="0" borderId="72" xfId="40" applyNumberFormat="1" applyFont="1" applyBorder="1"/>
    <xf numFmtId="0" fontId="36" fillId="0" borderId="78" xfId="40" applyFont="1" applyBorder="1"/>
    <xf numFmtId="0" fontId="36" fillId="0" borderId="74" xfId="40" applyFont="1" applyBorder="1" applyAlignment="1">
      <alignment horizontal="center"/>
    </xf>
    <xf numFmtId="192" fontId="36" fillId="0" borderId="75" xfId="40" applyNumberFormat="1" applyFont="1" applyBorder="1" applyAlignment="1">
      <alignment horizontal="center"/>
    </xf>
    <xf numFmtId="192" fontId="41" fillId="0" borderId="0" xfId="49" applyNumberFormat="1" applyFont="1" applyAlignment="1">
      <alignment horizontal="right"/>
    </xf>
    <xf numFmtId="0" fontId="36" fillId="25" borderId="54" xfId="40" applyFont="1" applyFill="1" applyBorder="1"/>
    <xf numFmtId="0" fontId="38" fillId="25" borderId="0" xfId="40" applyFont="1" applyFill="1"/>
    <xf numFmtId="0" fontId="36" fillId="25" borderId="0" xfId="40" applyFont="1" applyFill="1"/>
    <xf numFmtId="43" fontId="36" fillId="25" borderId="0" xfId="40" applyNumberFormat="1" applyFont="1" applyFill="1" applyAlignment="1">
      <alignment shrinkToFit="1"/>
    </xf>
    <xf numFmtId="0" fontId="36" fillId="25" borderId="78" xfId="40" applyFont="1" applyFill="1" applyBorder="1"/>
    <xf numFmtId="43" fontId="41" fillId="0" borderId="46" xfId="48" applyFont="1" applyFill="1" applyBorder="1" applyAlignment="1" applyProtection="1">
      <alignment horizontal="center"/>
    </xf>
    <xf numFmtId="0" fontId="36" fillId="0" borderId="51" xfId="40" applyFont="1" applyBorder="1"/>
    <xf numFmtId="0" fontId="36" fillId="0" borderId="50" xfId="40" applyFont="1" applyBorder="1"/>
    <xf numFmtId="0" fontId="36" fillId="0" borderId="76" xfId="40" applyFont="1" applyBorder="1" applyAlignment="1">
      <alignment horizontal="center"/>
    </xf>
    <xf numFmtId="192" fontId="36" fillId="0" borderId="49" xfId="40" applyNumberFormat="1" applyFont="1" applyBorder="1" applyAlignment="1">
      <alignment horizontal="center"/>
    </xf>
    <xf numFmtId="43" fontId="41" fillId="0" borderId="48" xfId="48" applyFont="1" applyFill="1" applyBorder="1" applyAlignment="1" applyProtection="1">
      <alignment horizontal="center"/>
    </xf>
    <xf numFmtId="190" fontId="36" fillId="0" borderId="47" xfId="48" applyNumberFormat="1" applyFont="1" applyBorder="1" applyAlignment="1" applyProtection="1">
      <alignment horizontal="center"/>
    </xf>
    <xf numFmtId="0" fontId="31" fillId="0" borderId="0" xfId="40" applyFont="1"/>
    <xf numFmtId="0" fontId="26" fillId="25" borderId="0" xfId="0" applyFont="1" applyFill="1"/>
    <xf numFmtId="0" fontId="36" fillId="25" borderId="0" xfId="0" applyFont="1" applyFill="1"/>
    <xf numFmtId="0" fontId="44" fillId="25" borderId="15" xfId="0" applyFont="1" applyFill="1" applyBorder="1" applyAlignment="1">
      <alignment horizontal="right"/>
    </xf>
    <xf numFmtId="0" fontId="44" fillId="25" borderId="13" xfId="0" applyFont="1" applyFill="1" applyBorder="1" applyAlignment="1">
      <alignment horizontal="right"/>
    </xf>
    <xf numFmtId="0" fontId="28" fillId="25" borderId="13" xfId="0" applyFont="1" applyFill="1" applyBorder="1"/>
    <xf numFmtId="0" fontId="36" fillId="25" borderId="13" xfId="0" applyFont="1" applyFill="1" applyBorder="1" applyAlignment="1">
      <alignment horizontal="left"/>
    </xf>
    <xf numFmtId="0" fontId="36" fillId="25" borderId="13" xfId="0" applyFont="1" applyFill="1" applyBorder="1" applyAlignment="1">
      <alignment horizontal="right"/>
    </xf>
    <xf numFmtId="0" fontId="36" fillId="25" borderId="12" xfId="0" applyFont="1" applyFill="1" applyBorder="1"/>
    <xf numFmtId="0" fontId="36" fillId="25" borderId="12" xfId="0" applyFont="1" applyFill="1" applyBorder="1" applyAlignment="1">
      <alignment horizontal="left"/>
    </xf>
    <xf numFmtId="0" fontId="28" fillId="25" borderId="10" xfId="0" applyFont="1" applyFill="1" applyBorder="1" applyAlignment="1">
      <alignment horizontal="center" vertical="center"/>
    </xf>
    <xf numFmtId="188" fontId="28" fillId="25" borderId="10" xfId="28" applyNumberFormat="1" applyFont="1" applyFill="1" applyBorder="1" applyAlignment="1" applyProtection="1">
      <alignment horizontal="center" vertical="center" wrapText="1"/>
    </xf>
    <xf numFmtId="188" fontId="28" fillId="25" borderId="11" xfId="28" applyNumberFormat="1" applyFont="1" applyFill="1" applyBorder="1" applyAlignment="1" applyProtection="1">
      <alignment horizontal="center" vertical="center" wrapText="1"/>
    </xf>
    <xf numFmtId="0" fontId="36" fillId="25" borderId="19" xfId="0" applyFont="1" applyFill="1" applyBorder="1" applyAlignment="1">
      <alignment horizontal="center"/>
    </xf>
    <xf numFmtId="43" fontId="36" fillId="25" borderId="19" xfId="28" applyFont="1" applyFill="1" applyBorder="1" applyProtection="1"/>
    <xf numFmtId="190" fontId="36" fillId="25" borderId="19" xfId="28" applyNumberFormat="1" applyFont="1" applyFill="1" applyBorder="1" applyAlignment="1" applyProtection="1"/>
    <xf numFmtId="0" fontId="36" fillId="25" borderId="19" xfId="0" applyFont="1" applyFill="1" applyBorder="1"/>
    <xf numFmtId="0" fontId="36" fillId="25" borderId="20" xfId="0" applyFont="1" applyFill="1" applyBorder="1" applyAlignment="1">
      <alignment horizontal="center"/>
    </xf>
    <xf numFmtId="188" fontId="36" fillId="25" borderId="20" xfId="28" applyNumberFormat="1" applyFont="1" applyFill="1" applyBorder="1" applyProtection="1"/>
    <xf numFmtId="0" fontId="36" fillId="25" borderId="20" xfId="0" applyFont="1" applyFill="1" applyBorder="1"/>
    <xf numFmtId="43" fontId="36" fillId="25" borderId="20" xfId="0" applyNumberFormat="1" applyFont="1" applyFill="1" applyBorder="1"/>
    <xf numFmtId="0" fontId="36" fillId="25" borderId="24" xfId="0" applyFont="1" applyFill="1" applyBorder="1" applyAlignment="1">
      <alignment horizontal="center"/>
    </xf>
    <xf numFmtId="0" fontId="36" fillId="25" borderId="25" xfId="0" applyFont="1" applyFill="1" applyBorder="1"/>
    <xf numFmtId="188" fontId="36" fillId="25" borderId="23" xfId="28" applyNumberFormat="1" applyFont="1" applyFill="1" applyBorder="1" applyProtection="1"/>
    <xf numFmtId="0" fontId="25" fillId="25" borderId="20" xfId="0" applyFont="1" applyFill="1" applyBorder="1" applyAlignment="1">
      <alignment horizontal="center"/>
    </xf>
    <xf numFmtId="0" fontId="25" fillId="25" borderId="20" xfId="0" applyFont="1" applyFill="1" applyBorder="1"/>
    <xf numFmtId="188" fontId="25" fillId="25" borderId="20" xfId="28" applyNumberFormat="1" applyFont="1" applyFill="1" applyBorder="1" applyProtection="1"/>
    <xf numFmtId="0" fontId="25" fillId="25" borderId="0" xfId="0" applyFont="1" applyFill="1"/>
    <xf numFmtId="0" fontId="25" fillId="25" borderId="21" xfId="0" applyFont="1" applyFill="1" applyBorder="1"/>
    <xf numFmtId="188" fontId="25" fillId="25" borderId="21" xfId="28" applyNumberFormat="1" applyFont="1" applyFill="1" applyBorder="1" applyProtection="1"/>
    <xf numFmtId="43" fontId="36" fillId="25" borderId="10" xfId="28" applyFont="1" applyFill="1" applyBorder="1" applyProtection="1"/>
    <xf numFmtId="0" fontId="34" fillId="25" borderId="10" xfId="0" applyFont="1" applyFill="1" applyBorder="1"/>
    <xf numFmtId="0" fontId="36" fillId="25" borderId="17" xfId="0" applyFont="1" applyFill="1" applyBorder="1" applyAlignment="1">
      <alignment horizontal="right"/>
    </xf>
    <xf numFmtId="0" fontId="34" fillId="25" borderId="11" xfId="0" applyFont="1" applyFill="1" applyBorder="1"/>
    <xf numFmtId="0" fontId="25" fillId="25" borderId="0" xfId="0" applyFont="1" applyFill="1" applyAlignment="1">
      <alignment horizontal="center"/>
    </xf>
    <xf numFmtId="43" fontId="36" fillId="25" borderId="0" xfId="58" applyFont="1" applyFill="1" applyAlignment="1" applyProtection="1">
      <protection locked="0"/>
    </xf>
    <xf numFmtId="0" fontId="25" fillId="25" borderId="0" xfId="0" applyFont="1" applyFill="1" applyAlignment="1" applyProtection="1">
      <alignment horizontal="center"/>
      <protection locked="0"/>
    </xf>
    <xf numFmtId="49" fontId="36" fillId="25" borderId="0" xfId="28" applyNumberFormat="1" applyFont="1" applyFill="1" applyBorder="1" applyAlignment="1" applyProtection="1">
      <alignment horizontal="left"/>
    </xf>
    <xf numFmtId="188" fontId="36" fillId="25" borderId="0" xfId="28" applyNumberFormat="1" applyFont="1" applyFill="1" applyBorder="1" applyAlignment="1" applyProtection="1"/>
    <xf numFmtId="0" fontId="36" fillId="25" borderId="0" xfId="0" applyFont="1" applyFill="1" applyAlignment="1">
      <alignment horizontal="right"/>
    </xf>
    <xf numFmtId="0" fontId="27" fillId="25" borderId="0" xfId="0" applyFont="1" applyFill="1" applyAlignment="1">
      <alignment horizontal="left" vertical="center"/>
    </xf>
    <xf numFmtId="49" fontId="45" fillId="25" borderId="0" xfId="28" applyNumberFormat="1" applyFont="1" applyFill="1" applyBorder="1" applyAlignment="1" applyProtection="1">
      <alignment horizontal="left"/>
    </xf>
    <xf numFmtId="188" fontId="45" fillId="25" borderId="0" xfId="28" applyNumberFormat="1" applyFont="1" applyFill="1" applyBorder="1" applyAlignment="1" applyProtection="1"/>
    <xf numFmtId="0" fontId="36" fillId="25" borderId="0" xfId="0" applyFont="1" applyFill="1" applyAlignment="1">
      <alignment horizontal="center"/>
    </xf>
    <xf numFmtId="188" fontId="36" fillId="25" borderId="0" xfId="28" applyNumberFormat="1" applyFont="1" applyFill="1" applyAlignment="1" applyProtection="1">
      <alignment horizontal="left"/>
    </xf>
    <xf numFmtId="188" fontId="25" fillId="25" borderId="0" xfId="28" applyNumberFormat="1" applyFont="1" applyFill="1" applyProtection="1"/>
    <xf numFmtId="188" fontId="36" fillId="25" borderId="0" xfId="28" applyNumberFormat="1" applyFont="1" applyFill="1" applyProtection="1"/>
    <xf numFmtId="43" fontId="36" fillId="0" borderId="16" xfId="28" applyFont="1" applyFill="1" applyBorder="1" applyProtection="1">
      <protection locked="0"/>
    </xf>
    <xf numFmtId="0" fontId="36" fillId="0" borderId="13" xfId="0" applyFont="1" applyBorder="1" applyAlignment="1" applyProtection="1">
      <alignment horizontal="center"/>
      <protection locked="0"/>
    </xf>
    <xf numFmtId="0" fontId="46" fillId="25" borderId="0" xfId="0" applyFont="1" applyFill="1" applyAlignment="1">
      <alignment horizontal="center"/>
    </xf>
    <xf numFmtId="0" fontId="30" fillId="25" borderId="13" xfId="0" applyFont="1" applyFill="1" applyBorder="1" applyAlignment="1">
      <alignment horizontal="left"/>
    </xf>
    <xf numFmtId="188" fontId="28" fillId="25" borderId="13" xfId="28" applyNumberFormat="1" applyFont="1" applyFill="1" applyBorder="1" applyAlignment="1" applyProtection="1">
      <alignment horizontal="right"/>
    </xf>
    <xf numFmtId="0" fontId="36" fillId="25" borderId="13" xfId="0" applyFont="1" applyFill="1" applyBorder="1"/>
    <xf numFmtId="0" fontId="36" fillId="25" borderId="14" xfId="0" applyFont="1" applyFill="1" applyBorder="1" applyAlignment="1">
      <alignment horizontal="right"/>
    </xf>
    <xf numFmtId="0" fontId="36" fillId="25" borderId="14" xfId="0" applyFont="1" applyFill="1" applyBorder="1" applyAlignment="1">
      <alignment horizontal="left"/>
    </xf>
    <xf numFmtId="189" fontId="36" fillId="25" borderId="14" xfId="0" applyNumberFormat="1" applyFont="1" applyFill="1" applyBorder="1" applyAlignment="1">
      <alignment horizontal="left"/>
    </xf>
    <xf numFmtId="0" fontId="30" fillId="25" borderId="20" xfId="0" applyFont="1" applyFill="1" applyBorder="1" applyAlignment="1">
      <alignment horizontal="center"/>
    </xf>
    <xf numFmtId="0" fontId="36" fillId="25" borderId="21" xfId="0" applyFont="1" applyFill="1" applyBorder="1" applyAlignment="1">
      <alignment horizontal="center"/>
    </xf>
    <xf numFmtId="0" fontId="36" fillId="25" borderId="21" xfId="0" applyFont="1" applyFill="1" applyBorder="1"/>
    <xf numFmtId="0" fontId="34" fillId="25" borderId="18" xfId="0" applyFont="1" applyFill="1" applyBorder="1"/>
    <xf numFmtId="0" fontId="36" fillId="25" borderId="17" xfId="0" applyFont="1" applyFill="1" applyBorder="1"/>
    <xf numFmtId="0" fontId="36" fillId="25" borderId="0" xfId="0" applyFont="1" applyFill="1" applyAlignment="1">
      <alignment vertical="center"/>
    </xf>
    <xf numFmtId="0" fontId="36" fillId="25" borderId="0" xfId="0" applyFont="1" applyFill="1" applyAlignment="1">
      <alignment horizontal="center" vertical="center"/>
    </xf>
    <xf numFmtId="0" fontId="36" fillId="25" borderId="0" xfId="0" applyFont="1" applyFill="1" applyProtection="1">
      <protection locked="0"/>
    </xf>
    <xf numFmtId="188" fontId="36" fillId="25" borderId="0" xfId="28" applyNumberFormat="1" applyFont="1" applyFill="1" applyBorder="1" applyAlignment="1" applyProtection="1">
      <alignment horizontal="left"/>
      <protection locked="0"/>
    </xf>
    <xf numFmtId="49" fontId="36" fillId="25" borderId="0" xfId="0" applyNumberFormat="1" applyFont="1" applyFill="1" applyAlignment="1">
      <alignment horizontal="left"/>
    </xf>
    <xf numFmtId="49" fontId="36" fillId="25" borderId="0" xfId="28" applyNumberFormat="1" applyFont="1" applyFill="1" applyBorder="1" applyAlignment="1" applyProtection="1"/>
    <xf numFmtId="188" fontId="36" fillId="25" borderId="0" xfId="28" applyNumberFormat="1" applyFont="1" applyFill="1" applyBorder="1" applyAlignment="1" applyProtection="1">
      <alignment horizontal="left"/>
    </xf>
    <xf numFmtId="49" fontId="45" fillId="25" borderId="0" xfId="28" applyNumberFormat="1" applyFont="1" applyFill="1" applyBorder="1" applyAlignment="1" applyProtection="1"/>
    <xf numFmtId="188" fontId="36" fillId="25" borderId="0" xfId="28" applyNumberFormat="1" applyFont="1" applyFill="1" applyBorder="1" applyAlignment="1" applyProtection="1">
      <alignment horizontal="center"/>
    </xf>
    <xf numFmtId="0" fontId="25" fillId="25" borderId="0" xfId="0" applyFont="1" applyFill="1" applyAlignment="1">
      <alignment horizontal="center" vertical="top"/>
    </xf>
    <xf numFmtId="188" fontId="36" fillId="25" borderId="0" xfId="28" applyNumberFormat="1" applyFont="1" applyFill="1" applyBorder="1" applyProtection="1"/>
    <xf numFmtId="43" fontId="36" fillId="25" borderId="0" xfId="58" applyFont="1" applyFill="1" applyAlignment="1" applyProtection="1">
      <alignment vertical="center"/>
      <protection locked="0"/>
    </xf>
    <xf numFmtId="0" fontId="36" fillId="25" borderId="0" xfId="56" applyFont="1" applyFill="1" applyAlignment="1" applyProtection="1">
      <alignment vertical="center"/>
      <protection locked="0"/>
    </xf>
    <xf numFmtId="0" fontId="36" fillId="25" borderId="0" xfId="56" applyFont="1" applyFill="1" applyAlignment="1" applyProtection="1">
      <alignment horizontal="center" vertical="center"/>
      <protection locked="0"/>
    </xf>
    <xf numFmtId="43" fontId="36" fillId="25" borderId="0" xfId="58" applyFont="1" applyFill="1" applyBorder="1" applyAlignment="1" applyProtection="1">
      <alignment vertical="center"/>
      <protection locked="0"/>
    </xf>
    <xf numFmtId="49" fontId="36" fillId="25" borderId="0" xfId="0" applyNumberFormat="1" applyFont="1" applyFill="1" applyAlignment="1" applyProtection="1">
      <alignment shrinkToFit="1"/>
      <protection locked="0"/>
    </xf>
    <xf numFmtId="0" fontId="30" fillId="25" borderId="0" xfId="40" applyFont="1" applyFill="1" applyAlignment="1" applyProtection="1">
      <alignment horizontal="left"/>
      <protection locked="0"/>
    </xf>
    <xf numFmtId="0" fontId="28" fillId="25" borderId="0" xfId="40" applyFont="1" applyFill="1" applyAlignment="1" applyProtection="1">
      <alignment horizontal="center"/>
      <protection locked="0"/>
    </xf>
    <xf numFmtId="0" fontId="26" fillId="25" borderId="34" xfId="40" applyFont="1" applyFill="1" applyBorder="1" applyAlignment="1" applyProtection="1">
      <alignment horizontal="center" vertical="center"/>
      <protection locked="0"/>
    </xf>
    <xf numFmtId="0" fontId="26" fillId="25" borderId="33" xfId="40" applyFont="1" applyFill="1" applyBorder="1" applyAlignment="1" applyProtection="1">
      <alignment horizontal="center" vertical="center"/>
      <protection locked="0"/>
    </xf>
    <xf numFmtId="0" fontId="26" fillId="25" borderId="35" xfId="40" applyFont="1" applyFill="1" applyBorder="1" applyAlignment="1" applyProtection="1">
      <alignment horizontal="center" vertical="center"/>
      <protection locked="0"/>
    </xf>
    <xf numFmtId="0" fontId="26" fillId="25" borderId="12" xfId="40" applyFont="1" applyFill="1" applyBorder="1" applyAlignment="1" applyProtection="1">
      <alignment horizontal="center" vertical="center"/>
      <protection locked="0"/>
    </xf>
    <xf numFmtId="188" fontId="26" fillId="25" borderId="36" xfId="48" applyNumberFormat="1" applyFont="1" applyFill="1" applyBorder="1" applyAlignment="1" applyProtection="1">
      <alignment horizontal="center" vertical="center"/>
      <protection locked="0"/>
    </xf>
    <xf numFmtId="188" fontId="26" fillId="25" borderId="16" xfId="48" applyNumberFormat="1" applyFont="1" applyFill="1" applyBorder="1" applyAlignment="1" applyProtection="1">
      <alignment horizontal="center" vertical="center"/>
      <protection locked="0"/>
    </xf>
    <xf numFmtId="0" fontId="26" fillId="25" borderId="36" xfId="40" applyFont="1" applyFill="1" applyBorder="1" applyAlignment="1" applyProtection="1">
      <alignment horizontal="center" vertical="center"/>
      <protection locked="0"/>
    </xf>
    <xf numFmtId="0" fontId="26" fillId="25" borderId="16" xfId="40" applyFont="1" applyFill="1" applyBorder="1" applyAlignment="1" applyProtection="1">
      <alignment horizontal="center" vertical="center"/>
      <protection locked="0"/>
    </xf>
    <xf numFmtId="43" fontId="26" fillId="25" borderId="37" xfId="48" applyFont="1" applyFill="1" applyBorder="1" applyAlignment="1" applyProtection="1">
      <alignment horizontal="center" vertical="center"/>
      <protection locked="0"/>
    </xf>
    <xf numFmtId="43" fontId="26" fillId="25" borderId="38" xfId="48" applyFont="1" applyFill="1" applyBorder="1" applyAlignment="1" applyProtection="1">
      <alignment horizontal="center" vertical="center"/>
      <protection locked="0"/>
    </xf>
    <xf numFmtId="0" fontId="26" fillId="25" borderId="30" xfId="40" applyFont="1" applyFill="1" applyBorder="1" applyAlignment="1" applyProtection="1">
      <alignment horizontal="center" vertical="center"/>
      <protection locked="0"/>
    </xf>
    <xf numFmtId="0" fontId="26" fillId="25" borderId="31" xfId="40" applyFont="1" applyFill="1" applyBorder="1" applyAlignment="1" applyProtection="1">
      <alignment horizontal="center" vertical="center"/>
      <protection locked="0"/>
    </xf>
    <xf numFmtId="49" fontId="25" fillId="25" borderId="24" xfId="56" applyNumberFormat="1" applyFont="1" applyFill="1" applyBorder="1" applyAlignment="1" applyProtection="1">
      <alignment horizontal="left" vertical="center"/>
      <protection locked="0"/>
    </xf>
    <xf numFmtId="49" fontId="26" fillId="25" borderId="13" xfId="56" applyNumberFormat="1" applyFont="1" applyFill="1" applyBorder="1" applyAlignment="1" applyProtection="1">
      <alignment horizontal="left" vertical="center"/>
      <protection locked="0"/>
    </xf>
    <xf numFmtId="49" fontId="26" fillId="25" borderId="25" xfId="56" applyNumberFormat="1" applyFont="1" applyFill="1" applyBorder="1" applyAlignment="1" applyProtection="1">
      <alignment horizontal="left" vertical="center"/>
      <protection locked="0"/>
    </xf>
    <xf numFmtId="49" fontId="26" fillId="25" borderId="24" xfId="56" applyNumberFormat="1" applyFont="1" applyFill="1" applyBorder="1" applyAlignment="1" applyProtection="1">
      <alignment horizontal="left" vertical="center"/>
      <protection locked="0"/>
    </xf>
    <xf numFmtId="49" fontId="25" fillId="25" borderId="13" xfId="56" applyNumberFormat="1" applyFont="1" applyFill="1" applyBorder="1" applyAlignment="1" applyProtection="1">
      <alignment horizontal="left" vertical="center"/>
      <protection locked="0"/>
    </xf>
    <xf numFmtId="49" fontId="25" fillId="25" borderId="25" xfId="56" applyNumberFormat="1" applyFont="1" applyFill="1" applyBorder="1" applyAlignment="1" applyProtection="1">
      <alignment horizontal="left" vertical="center"/>
      <protection locked="0"/>
    </xf>
    <xf numFmtId="0" fontId="29" fillId="25" borderId="0" xfId="40" applyFont="1" applyFill="1" applyAlignment="1">
      <alignment horizontal="left"/>
    </xf>
    <xf numFmtId="43" fontId="29" fillId="25" borderId="0" xfId="48" applyFont="1" applyFill="1" applyBorder="1" applyAlignment="1" applyProtection="1">
      <alignment horizontal="right"/>
    </xf>
    <xf numFmtId="0" fontId="26" fillId="25" borderId="0" xfId="40" applyFont="1" applyFill="1" applyAlignment="1" applyProtection="1">
      <alignment horizontal="left"/>
      <protection locked="0"/>
    </xf>
    <xf numFmtId="0" fontId="25" fillId="25" borderId="0" xfId="40" applyFont="1" applyFill="1" applyAlignment="1" applyProtection="1">
      <alignment horizontal="left"/>
      <protection locked="0"/>
    </xf>
    <xf numFmtId="43" fontId="26" fillId="25" borderId="0" xfId="48" applyFont="1" applyFill="1" applyBorder="1" applyAlignment="1" applyProtection="1">
      <alignment horizontal="left"/>
      <protection locked="0"/>
    </xf>
    <xf numFmtId="43" fontId="26" fillId="25" borderId="10" xfId="48" applyFont="1" applyFill="1" applyBorder="1" applyAlignment="1" applyProtection="1">
      <alignment horizontal="center" vertical="center" wrapText="1"/>
      <protection locked="0"/>
    </xf>
    <xf numFmtId="43" fontId="26" fillId="25" borderId="11" xfId="48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left"/>
      <protection locked="0"/>
    </xf>
    <xf numFmtId="0" fontId="31" fillId="0" borderId="0" xfId="0" applyFont="1" applyProtection="1">
      <protection locked="0"/>
    </xf>
    <xf numFmtId="0" fontId="37" fillId="0" borderId="0" xfId="40" applyFont="1" applyAlignment="1">
      <alignment horizontal="center"/>
    </xf>
    <xf numFmtId="0" fontId="40" fillId="0" borderId="71" xfId="40" applyFont="1" applyBorder="1" applyAlignment="1">
      <alignment horizontal="center" vertical="center"/>
    </xf>
    <xf numFmtId="0" fontId="40" fillId="0" borderId="70" xfId="40" applyFont="1" applyBorder="1" applyAlignment="1">
      <alignment horizontal="center" vertical="center"/>
    </xf>
    <xf numFmtId="0" fontId="40" fillId="0" borderId="51" xfId="40" applyFont="1" applyBorder="1" applyAlignment="1">
      <alignment horizontal="center" vertical="center"/>
    </xf>
    <xf numFmtId="0" fontId="40" fillId="0" borderId="50" xfId="40" applyFont="1" applyBorder="1" applyAlignment="1">
      <alignment horizontal="center" vertical="center"/>
    </xf>
    <xf numFmtId="0" fontId="36" fillId="0" borderId="68" xfId="40" applyFont="1" applyBorder="1" applyAlignment="1">
      <alignment horizontal="center" vertical="center"/>
    </xf>
    <xf numFmtId="0" fontId="36" fillId="0" borderId="67" xfId="40" applyFont="1" applyBorder="1" applyAlignment="1">
      <alignment horizontal="center" vertical="center"/>
    </xf>
    <xf numFmtId="0" fontId="36" fillId="0" borderId="64" xfId="40" applyFont="1" applyBorder="1" applyAlignment="1">
      <alignment horizontal="center" vertical="center"/>
    </xf>
    <xf numFmtId="0" fontId="36" fillId="0" borderId="45" xfId="40" applyFont="1" applyBorder="1" applyAlignment="1">
      <alignment horizontal="center" vertical="center"/>
    </xf>
    <xf numFmtId="0" fontId="36" fillId="0" borderId="63" xfId="40" applyFont="1" applyBorder="1" applyAlignment="1">
      <alignment horizontal="center" vertical="center"/>
    </xf>
    <xf numFmtId="0" fontId="36" fillId="0" borderId="62" xfId="40" applyFont="1" applyBorder="1" applyAlignment="1">
      <alignment horizontal="center" vertical="center"/>
    </xf>
    <xf numFmtId="0" fontId="43" fillId="0" borderId="45" xfId="40" applyFont="1" applyBorder="1" applyAlignment="1">
      <alignment vertical="center"/>
    </xf>
    <xf numFmtId="0" fontId="31" fillId="0" borderId="0" xfId="40" applyFont="1" applyAlignment="1">
      <alignment vertical="center"/>
    </xf>
    <xf numFmtId="0" fontId="43" fillId="0" borderId="45" xfId="40" applyFont="1" applyBorder="1" applyAlignment="1">
      <alignment horizontal="center" vertical="center"/>
    </xf>
    <xf numFmtId="0" fontId="43" fillId="0" borderId="0" xfId="40" applyFont="1" applyAlignment="1">
      <alignment horizontal="center" vertical="center"/>
    </xf>
    <xf numFmtId="0" fontId="39" fillId="0" borderId="0" xfId="40" applyFont="1" applyAlignment="1">
      <alignment horizontal="left"/>
    </xf>
    <xf numFmtId="0" fontId="36" fillId="25" borderId="0" xfId="0" applyFont="1" applyFill="1" applyAlignment="1">
      <alignment horizontal="center"/>
    </xf>
    <xf numFmtId="0" fontId="28" fillId="25" borderId="0" xfId="0" applyFont="1" applyFill="1" applyAlignment="1">
      <alignment horizontal="center"/>
    </xf>
    <xf numFmtId="0" fontId="28" fillId="25" borderId="10" xfId="0" applyFont="1" applyFill="1" applyBorder="1" applyAlignment="1">
      <alignment horizontal="center" vertical="center"/>
    </xf>
    <xf numFmtId="0" fontId="28" fillId="25" borderId="11" xfId="0" applyFont="1" applyFill="1" applyBorder="1" applyAlignment="1">
      <alignment horizontal="center" vertical="center"/>
    </xf>
    <xf numFmtId="10" fontId="27" fillId="25" borderId="15" xfId="0" applyNumberFormat="1" applyFont="1" applyFill="1" applyBorder="1" applyAlignment="1">
      <alignment horizontal="center" vertical="center"/>
    </xf>
    <xf numFmtId="10" fontId="27" fillId="25" borderId="27" xfId="0" applyNumberFormat="1" applyFont="1" applyFill="1" applyBorder="1" applyAlignment="1">
      <alignment horizontal="center" vertical="center"/>
    </xf>
    <xf numFmtId="10" fontId="27" fillId="25" borderId="13" xfId="0" applyNumberFormat="1" applyFont="1" applyFill="1" applyBorder="1" applyAlignment="1">
      <alignment horizontal="center" vertical="center"/>
    </xf>
    <xf numFmtId="10" fontId="27" fillId="25" borderId="25" xfId="0" applyNumberFormat="1" applyFont="1" applyFill="1" applyBorder="1" applyAlignment="1">
      <alignment horizontal="center" vertical="center"/>
    </xf>
    <xf numFmtId="0" fontId="27" fillId="25" borderId="24" xfId="0" applyFont="1" applyFill="1" applyBorder="1" applyAlignment="1">
      <alignment horizontal="left" vertical="center"/>
    </xf>
    <xf numFmtId="0" fontId="27" fillId="25" borderId="13" xfId="0" applyFont="1" applyFill="1" applyBorder="1" applyAlignment="1">
      <alignment horizontal="left" vertical="center"/>
    </xf>
    <xf numFmtId="0" fontId="27" fillId="25" borderId="22" xfId="0" applyFont="1" applyFill="1" applyBorder="1" applyAlignment="1">
      <alignment horizontal="left" vertical="center"/>
    </xf>
    <xf numFmtId="0" fontId="27" fillId="25" borderId="15" xfId="0" applyFont="1" applyFill="1" applyBorder="1" applyAlignment="1">
      <alignment horizontal="left" vertical="center"/>
    </xf>
    <xf numFmtId="0" fontId="28" fillId="25" borderId="13" xfId="0" applyFont="1" applyFill="1" applyBorder="1" applyAlignment="1">
      <alignment horizontal="left"/>
    </xf>
    <xf numFmtId="0" fontId="36" fillId="25" borderId="13" xfId="0" applyFont="1" applyFill="1" applyBorder="1" applyAlignment="1">
      <alignment horizontal="left"/>
    </xf>
    <xf numFmtId="0" fontId="36" fillId="25" borderId="24" xfId="0" applyFont="1" applyFill="1" applyBorder="1" applyAlignment="1">
      <alignment horizontal="left"/>
    </xf>
    <xf numFmtId="0" fontId="36" fillId="25" borderId="25" xfId="0" applyFont="1" applyFill="1" applyBorder="1" applyAlignment="1">
      <alignment horizontal="left"/>
    </xf>
    <xf numFmtId="189" fontId="36" fillId="25" borderId="13" xfId="0" applyNumberFormat="1" applyFont="1" applyFill="1" applyBorder="1" applyAlignment="1">
      <alignment horizontal="left"/>
    </xf>
    <xf numFmtId="0" fontId="36" fillId="25" borderId="13" xfId="0" applyFont="1" applyFill="1" applyBorder="1" applyAlignment="1">
      <alignment horizontal="right"/>
    </xf>
    <xf numFmtId="0" fontId="25" fillId="25" borderId="0" xfId="0" applyFont="1" applyFill="1" applyAlignment="1">
      <alignment horizontal="center"/>
    </xf>
    <xf numFmtId="0" fontId="44" fillId="25" borderId="0" xfId="0" applyFont="1" applyFill="1" applyAlignment="1">
      <alignment horizontal="center"/>
    </xf>
    <xf numFmtId="0" fontId="36" fillId="25" borderId="0" xfId="0" applyFont="1" applyFill="1" applyAlignment="1">
      <alignment horizontal="left"/>
    </xf>
    <xf numFmtId="0" fontId="36" fillId="25" borderId="0" xfId="0" applyFont="1" applyFill="1" applyAlignment="1" applyProtection="1">
      <alignment horizontal="center" shrinkToFit="1"/>
      <protection locked="0"/>
    </xf>
    <xf numFmtId="49" fontId="36" fillId="25" borderId="0" xfId="28" applyNumberFormat="1" applyFont="1" applyFill="1" applyBorder="1" applyAlignment="1" applyProtection="1">
      <alignment horizontal="left"/>
    </xf>
    <xf numFmtId="0" fontId="28" fillId="25" borderId="15" xfId="0" applyFont="1" applyFill="1" applyBorder="1" applyAlignment="1">
      <alignment horizontal="left"/>
    </xf>
    <xf numFmtId="0" fontId="36" fillId="25" borderId="15" xfId="0" applyFont="1" applyFill="1" applyBorder="1" applyAlignment="1">
      <alignment horizontal="left" shrinkToFit="1"/>
    </xf>
    <xf numFmtId="0" fontId="28" fillId="25" borderId="34" xfId="0" applyFont="1" applyFill="1" applyBorder="1" applyAlignment="1">
      <alignment horizontal="center" vertical="center"/>
    </xf>
    <xf numFmtId="0" fontId="28" fillId="25" borderId="33" xfId="0" applyFont="1" applyFill="1" applyBorder="1" applyAlignment="1">
      <alignment horizontal="center" vertical="center"/>
    </xf>
    <xf numFmtId="0" fontId="28" fillId="25" borderId="39" xfId="0" applyFont="1" applyFill="1" applyBorder="1" applyAlignment="1">
      <alignment horizontal="center" vertical="center"/>
    </xf>
    <xf numFmtId="0" fontId="28" fillId="25" borderId="35" xfId="0" applyFont="1" applyFill="1" applyBorder="1" applyAlignment="1">
      <alignment horizontal="center" vertical="center"/>
    </xf>
    <xf numFmtId="0" fontId="28" fillId="25" borderId="12" xfId="0" applyFont="1" applyFill="1" applyBorder="1" applyAlignment="1">
      <alignment horizontal="center" vertical="center"/>
    </xf>
    <xf numFmtId="0" fontId="28" fillId="25" borderId="17" xfId="0" applyFont="1" applyFill="1" applyBorder="1" applyAlignment="1">
      <alignment horizontal="center" vertical="center"/>
    </xf>
    <xf numFmtId="0" fontId="36" fillId="25" borderId="34" xfId="0" applyFont="1" applyFill="1" applyBorder="1" applyAlignment="1">
      <alignment horizontal="right"/>
    </xf>
    <xf numFmtId="0" fontId="36" fillId="25" borderId="33" xfId="0" applyFont="1" applyFill="1" applyBorder="1" applyAlignment="1">
      <alignment horizontal="right"/>
    </xf>
    <xf numFmtId="0" fontId="36" fillId="25" borderId="39" xfId="0" applyFont="1" applyFill="1" applyBorder="1" applyAlignment="1">
      <alignment horizontal="right"/>
    </xf>
    <xf numFmtId="0" fontId="29" fillId="25" borderId="39" xfId="0" applyFont="1" applyFill="1" applyBorder="1" applyAlignment="1">
      <alignment horizontal="center" vertical="center"/>
    </xf>
    <xf numFmtId="0" fontId="29" fillId="25" borderId="17" xfId="0" applyFont="1" applyFill="1" applyBorder="1" applyAlignment="1">
      <alignment horizontal="center" vertical="center"/>
    </xf>
    <xf numFmtId="0" fontId="36" fillId="25" borderId="40" xfId="0" applyFont="1" applyFill="1" applyBorder="1" applyAlignment="1">
      <alignment horizontal="left"/>
    </xf>
    <xf numFmtId="0" fontId="36" fillId="25" borderId="41" xfId="0" applyFont="1" applyFill="1" applyBorder="1" applyAlignment="1">
      <alignment horizontal="left"/>
    </xf>
    <xf numFmtId="0" fontId="36" fillId="25" borderId="42" xfId="0" applyFont="1" applyFill="1" applyBorder="1" applyAlignment="1">
      <alignment horizontal="left"/>
    </xf>
    <xf numFmtId="0" fontId="36" fillId="25" borderId="35" xfId="0" applyFont="1" applyFill="1" applyBorder="1" applyAlignment="1">
      <alignment horizontal="center"/>
    </xf>
    <xf numFmtId="0" fontId="36" fillId="25" borderId="12" xfId="0" applyFont="1" applyFill="1" applyBorder="1" applyAlignment="1">
      <alignment horizontal="center"/>
    </xf>
    <xf numFmtId="49" fontId="45" fillId="25" borderId="0" xfId="28" applyNumberFormat="1" applyFont="1" applyFill="1" applyBorder="1" applyAlignment="1" applyProtection="1">
      <alignment horizontal="left"/>
    </xf>
    <xf numFmtId="0" fontId="25" fillId="25" borderId="0" xfId="0" applyFont="1" applyFill="1" applyAlignment="1" applyProtection="1">
      <alignment horizontal="center"/>
      <protection locked="0"/>
    </xf>
    <xf numFmtId="0" fontId="25" fillId="25" borderId="0" xfId="0" applyFont="1" applyFill="1" applyAlignment="1" applyProtection="1">
      <alignment horizontal="center" shrinkToFit="1"/>
      <protection locked="0"/>
    </xf>
    <xf numFmtId="0" fontId="36" fillId="25" borderId="13" xfId="0" applyFont="1" applyFill="1" applyBorder="1" applyAlignment="1">
      <alignment horizontal="left" shrinkToFit="1"/>
    </xf>
    <xf numFmtId="10" fontId="27" fillId="25" borderId="29" xfId="0" applyNumberFormat="1" applyFont="1" applyFill="1" applyBorder="1" applyAlignment="1">
      <alignment horizontal="center" vertical="center"/>
    </xf>
    <xf numFmtId="10" fontId="27" fillId="25" borderId="28" xfId="0" applyNumberFormat="1" applyFont="1" applyFill="1" applyBorder="1" applyAlignment="1">
      <alignment horizontal="center" vertical="center"/>
    </xf>
    <xf numFmtId="0" fontId="27" fillId="25" borderId="43" xfId="0" applyFont="1" applyFill="1" applyBorder="1" applyAlignment="1">
      <alignment horizontal="left" vertical="center"/>
    </xf>
    <xf numFmtId="0" fontId="27" fillId="25" borderId="29" xfId="0" applyFont="1" applyFill="1" applyBorder="1" applyAlignment="1">
      <alignment horizontal="left" vertical="center"/>
    </xf>
    <xf numFmtId="0" fontId="36" fillId="25" borderId="43" xfId="0" applyFont="1" applyFill="1" applyBorder="1" applyAlignment="1">
      <alignment horizontal="center"/>
    </xf>
    <xf numFmtId="0" fontId="36" fillId="25" borderId="29" xfId="0" applyFont="1" applyFill="1" applyBorder="1" applyAlignment="1">
      <alignment horizontal="center"/>
    </xf>
    <xf numFmtId="0" fontId="36" fillId="25" borderId="28" xfId="0" applyFont="1" applyFill="1" applyBorder="1" applyAlignment="1">
      <alignment horizontal="center"/>
    </xf>
    <xf numFmtId="43" fontId="36" fillId="25" borderId="43" xfId="28" applyFont="1" applyFill="1" applyBorder="1" applyAlignment="1" applyProtection="1">
      <alignment horizontal="center"/>
    </xf>
    <xf numFmtId="43" fontId="36" fillId="25" borderId="29" xfId="28" applyFont="1" applyFill="1" applyBorder="1" applyAlignment="1" applyProtection="1">
      <alignment horizontal="center"/>
    </xf>
    <xf numFmtId="43" fontId="36" fillId="25" borderId="28" xfId="28" applyFont="1" applyFill="1" applyBorder="1" applyAlignment="1" applyProtection="1">
      <alignment horizontal="center"/>
    </xf>
    <xf numFmtId="0" fontId="25" fillId="25" borderId="0" xfId="0" applyFont="1" applyFill="1" applyAlignment="1">
      <alignment horizontal="center" vertical="top"/>
    </xf>
    <xf numFmtId="0" fontId="36" fillId="25" borderId="0" xfId="0" applyFont="1" applyFill="1" applyAlignment="1">
      <alignment horizontal="center" vertical="center"/>
    </xf>
    <xf numFmtId="0" fontId="36" fillId="25" borderId="24" xfId="0" applyFont="1" applyFill="1" applyBorder="1" applyAlignment="1">
      <alignment horizontal="center"/>
    </xf>
    <xf numFmtId="0" fontId="36" fillId="25" borderId="13" xfId="0" applyFont="1" applyFill="1" applyBorder="1" applyAlignment="1">
      <alignment horizontal="center"/>
    </xf>
    <xf numFmtId="0" fontId="36" fillId="25" borderId="25" xfId="0" applyFont="1" applyFill="1" applyBorder="1" applyAlignment="1">
      <alignment horizontal="center"/>
    </xf>
    <xf numFmtId="188" fontId="28" fillId="25" borderId="35" xfId="28" applyNumberFormat="1" applyFont="1" applyFill="1" applyBorder="1" applyAlignment="1" applyProtection="1">
      <alignment horizontal="center" vertical="center" wrapText="1"/>
    </xf>
    <xf numFmtId="188" fontId="28" fillId="25" borderId="12" xfId="28" applyNumberFormat="1" applyFont="1" applyFill="1" applyBorder="1" applyAlignment="1" applyProtection="1">
      <alignment horizontal="center" vertical="center" wrapText="1"/>
    </xf>
    <xf numFmtId="188" fontId="28" fillId="25" borderId="17" xfId="28" applyNumberFormat="1" applyFont="1" applyFill="1" applyBorder="1" applyAlignment="1" applyProtection="1">
      <alignment horizontal="center" vertical="center" wrapText="1"/>
    </xf>
    <xf numFmtId="43" fontId="36" fillId="25" borderId="24" xfId="28" applyFont="1" applyFill="1" applyBorder="1" applyAlignment="1" applyProtection="1">
      <alignment horizontal="center"/>
    </xf>
    <xf numFmtId="43" fontId="36" fillId="25" borderId="13" xfId="28" applyFont="1" applyFill="1" applyBorder="1" applyAlignment="1" applyProtection="1">
      <alignment horizontal="center"/>
    </xf>
    <xf numFmtId="43" fontId="36" fillId="25" borderId="25" xfId="28" applyFont="1" applyFill="1" applyBorder="1" applyAlignment="1" applyProtection="1">
      <alignment horizontal="center"/>
    </xf>
    <xf numFmtId="0" fontId="46" fillId="25" borderId="0" xfId="0" applyFont="1" applyFill="1" applyAlignment="1">
      <alignment horizontal="center"/>
    </xf>
    <xf numFmtId="188" fontId="36" fillId="25" borderId="40" xfId="28" applyNumberFormat="1" applyFont="1" applyFill="1" applyBorder="1" applyAlignment="1" applyProtection="1">
      <alignment horizontal="center"/>
    </xf>
    <xf numFmtId="188" fontId="36" fillId="25" borderId="41" xfId="28" applyNumberFormat="1" applyFont="1" applyFill="1" applyBorder="1" applyAlignment="1" applyProtection="1">
      <alignment horizontal="center"/>
    </xf>
    <xf numFmtId="188" fontId="36" fillId="25" borderId="42" xfId="28" applyNumberFormat="1" applyFont="1" applyFill="1" applyBorder="1" applyAlignment="1" applyProtection="1">
      <alignment horizontal="center"/>
    </xf>
    <xf numFmtId="188" fontId="28" fillId="25" borderId="34" xfId="28" applyNumberFormat="1" applyFont="1" applyFill="1" applyBorder="1" applyAlignment="1" applyProtection="1">
      <alignment horizontal="center" vertical="center" wrapText="1"/>
    </xf>
    <xf numFmtId="188" fontId="28" fillId="25" borderId="33" xfId="28" applyNumberFormat="1" applyFont="1" applyFill="1" applyBorder="1" applyAlignment="1" applyProtection="1">
      <alignment horizontal="center" vertical="center" wrapText="1"/>
    </xf>
    <xf numFmtId="188" fontId="28" fillId="25" borderId="39" xfId="28" applyNumberFormat="1" applyFont="1" applyFill="1" applyBorder="1" applyAlignment="1" applyProtection="1">
      <alignment horizontal="center" vertical="center" wrapText="1"/>
    </xf>
    <xf numFmtId="0" fontId="36" fillId="0" borderId="13" xfId="0" applyFont="1" applyBorder="1" applyAlignment="1" applyProtection="1">
      <alignment horizontal="center"/>
      <protection locked="0"/>
    </xf>
    <xf numFmtId="0" fontId="47" fillId="25" borderId="40" xfId="0" applyFont="1" applyFill="1" applyBorder="1" applyAlignment="1">
      <alignment horizontal="left"/>
    </xf>
    <xf numFmtId="0" fontId="47" fillId="25" borderId="41" xfId="0" applyFont="1" applyFill="1" applyBorder="1" applyAlignment="1">
      <alignment horizontal="left"/>
    </xf>
    <xf numFmtId="0" fontId="47" fillId="25" borderId="42" xfId="0" applyFont="1" applyFill="1" applyBorder="1" applyAlignment="1">
      <alignment horizontal="left"/>
    </xf>
    <xf numFmtId="0" fontId="28" fillId="25" borderId="29" xfId="0" applyFont="1" applyFill="1" applyBorder="1" applyAlignment="1">
      <alignment horizontal="left"/>
    </xf>
    <xf numFmtId="0" fontId="28" fillId="25" borderId="36" xfId="0" applyFont="1" applyFill="1" applyBorder="1" applyAlignment="1">
      <alignment horizontal="center" vertical="center"/>
    </xf>
    <xf numFmtId="0" fontId="28" fillId="25" borderId="16" xfId="0" applyFont="1" applyFill="1" applyBorder="1" applyAlignment="1">
      <alignment horizontal="center" vertical="center"/>
    </xf>
    <xf numFmtId="0" fontId="36" fillId="25" borderId="15" xfId="0" applyFont="1" applyFill="1" applyBorder="1" applyAlignment="1">
      <alignment horizontal="left"/>
    </xf>
    <xf numFmtId="43" fontId="36" fillId="25" borderId="30" xfId="28" applyFont="1" applyFill="1" applyBorder="1" applyAlignment="1" applyProtection="1">
      <alignment horizontal="center"/>
    </xf>
    <xf numFmtId="43" fontId="36" fillId="25" borderId="31" xfId="28" applyFont="1" applyFill="1" applyBorder="1" applyAlignment="1" applyProtection="1">
      <alignment horizontal="center"/>
    </xf>
    <xf numFmtId="43" fontId="36" fillId="25" borderId="32" xfId="28" applyFont="1" applyFill="1" applyBorder="1" applyAlignment="1" applyProtection="1">
      <alignment horizontal="center"/>
    </xf>
    <xf numFmtId="0" fontId="28" fillId="25" borderId="18" xfId="0" applyFont="1" applyFill="1" applyBorder="1" applyAlignment="1">
      <alignment horizontal="center" vertical="center"/>
    </xf>
    <xf numFmtId="0" fontId="25" fillId="25" borderId="0" xfId="0" applyFont="1" applyFill="1" applyAlignment="1">
      <alignment horizontal="center" shrinkToFit="1"/>
    </xf>
    <xf numFmtId="49" fontId="36" fillId="25" borderId="0" xfId="0" applyNumberFormat="1" applyFont="1" applyFill="1" applyAlignment="1">
      <alignment horizontal="left" shrinkToFit="1"/>
    </xf>
  </cellXfs>
  <cellStyles count="60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Comma 2" xfId="29" xr:uid="{00000000-0005-0000-0000-00001B000000}"/>
    <cellStyle name="Comma 2 2" xfId="50" xr:uid="{00000000-0005-0000-0000-00001C000000}"/>
    <cellStyle name="Comma 3" xfId="48" xr:uid="{00000000-0005-0000-0000-00001D000000}"/>
    <cellStyle name="Comma 3 2" xfId="57" xr:uid="{00000000-0005-0000-0000-00001E000000}"/>
    <cellStyle name="Comma 3 2 2" xfId="59" xr:uid="{00000000-0005-0000-0000-00001F000000}"/>
    <cellStyle name="Comma 4" xfId="51" xr:uid="{00000000-0005-0000-0000-000020000000}"/>
    <cellStyle name="Explanatory Text" xfId="30" xr:uid="{00000000-0005-0000-0000-000021000000}"/>
    <cellStyle name="Good" xfId="31" xr:uid="{00000000-0005-0000-0000-000022000000}"/>
    <cellStyle name="Heading 1" xfId="32" xr:uid="{00000000-0005-0000-0000-000023000000}"/>
    <cellStyle name="Heading 2" xfId="33" xr:uid="{00000000-0005-0000-0000-000024000000}"/>
    <cellStyle name="Heading 3" xfId="34" xr:uid="{00000000-0005-0000-0000-000025000000}"/>
    <cellStyle name="Heading 4" xfId="35" xr:uid="{00000000-0005-0000-0000-000026000000}"/>
    <cellStyle name="Hyperlink 2" xfId="36" xr:uid="{00000000-0005-0000-0000-000027000000}"/>
    <cellStyle name="Input" xfId="37" xr:uid="{00000000-0005-0000-0000-000028000000}"/>
    <cellStyle name="Linked Cell" xfId="38" xr:uid="{00000000-0005-0000-0000-000029000000}"/>
    <cellStyle name="Neutral" xfId="39" xr:uid="{00000000-0005-0000-0000-00002A000000}"/>
    <cellStyle name="Normal 2" xfId="40" xr:uid="{00000000-0005-0000-0000-00002B000000}"/>
    <cellStyle name="Normal 2 2" xfId="52" xr:uid="{00000000-0005-0000-0000-00002C000000}"/>
    <cellStyle name="Normal 2 3" xfId="56" xr:uid="{00000000-0005-0000-0000-00002D000000}"/>
    <cellStyle name="Normal 2_Sheet1" xfId="53" xr:uid="{00000000-0005-0000-0000-00002E000000}"/>
    <cellStyle name="Note" xfId="41" xr:uid="{00000000-0005-0000-0000-00002F000000}"/>
    <cellStyle name="Note 2" xfId="54" xr:uid="{00000000-0005-0000-0000-000030000000}"/>
    <cellStyle name="Output" xfId="42" xr:uid="{00000000-0005-0000-0000-000031000000}"/>
    <cellStyle name="Percent 2" xfId="43" xr:uid="{00000000-0005-0000-0000-000032000000}"/>
    <cellStyle name="Percent 2 2" xfId="55" xr:uid="{00000000-0005-0000-0000-000033000000}"/>
    <cellStyle name="Title" xfId="44" xr:uid="{00000000-0005-0000-0000-000034000000}"/>
    <cellStyle name="Total" xfId="45" xr:uid="{00000000-0005-0000-0000-000035000000}"/>
    <cellStyle name="Warning Text" xfId="46" xr:uid="{00000000-0005-0000-0000-000036000000}"/>
    <cellStyle name="เครื่องหมายจุลภาค 2 2" xfId="47" xr:uid="{00000000-0005-0000-0000-000038000000}"/>
    <cellStyle name="เครื่องหมายจุลภาค 2 2 2" xfId="58" xr:uid="{00000000-0005-0000-0000-000039000000}"/>
    <cellStyle name="จุลภาค" xfId="28" builtinId="3"/>
    <cellStyle name="ปกติ" xfId="0" builtinId="0"/>
    <cellStyle name="ปกติ_ตัวอย่างการคำนวณ FACTOR F" xfId="49" xr:uid="{00000000-0005-0000-0000-00003B000000}"/>
  </cellStyles>
  <dxfs count="0"/>
  <tableStyles count="0" defaultTableStyle="TableStyleMedium2" defaultPivotStyle="PivotStyleLight16"/>
  <colors>
    <mruColors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146050</xdr:colOff>
      <xdr:row>22</xdr:row>
      <xdr:rowOff>0</xdr:rowOff>
    </xdr:from>
    <xdr:to>
      <xdr:col>1</xdr:col>
      <xdr:colOff>279400</xdr:colOff>
      <xdr:row>23</xdr:row>
      <xdr:rowOff>248397</xdr:rowOff>
    </xdr:to>
    <xdr:sp macro="" textlink="">
      <xdr:nvSpPr>
        <xdr:cNvPr id="2" name="วงเล็บปีกกาซ้า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727075" y="3562350"/>
          <a:ext cx="133350" cy="324597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9</xdr:col>
      <xdr:colOff>57150</xdr:colOff>
      <xdr:row>22</xdr:row>
      <xdr:rowOff>19050</xdr:rowOff>
    </xdr:from>
    <xdr:to>
      <xdr:col>9</xdr:col>
      <xdr:colOff>142875</xdr:colOff>
      <xdr:row>23</xdr:row>
      <xdr:rowOff>248397</xdr:rowOff>
    </xdr:to>
    <xdr:sp macro="" textlink="">
      <xdr:nvSpPr>
        <xdr:cNvPr id="3" name="วงเล็บปีกกาขวา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286375" y="3581400"/>
          <a:ext cx="85725" cy="305547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146050</xdr:colOff>
      <xdr:row>22</xdr:row>
      <xdr:rowOff>0</xdr:rowOff>
    </xdr:from>
    <xdr:to>
      <xdr:col>1</xdr:col>
      <xdr:colOff>279400</xdr:colOff>
      <xdr:row>23</xdr:row>
      <xdr:rowOff>248397</xdr:rowOff>
    </xdr:to>
    <xdr:sp macro="" textlink="">
      <xdr:nvSpPr>
        <xdr:cNvPr id="4" name="วงเล็บปีกกาซ้าย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27075" y="3562350"/>
          <a:ext cx="133350" cy="324597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9</xdr:col>
      <xdr:colOff>57150</xdr:colOff>
      <xdr:row>22</xdr:row>
      <xdr:rowOff>19050</xdr:rowOff>
    </xdr:from>
    <xdr:to>
      <xdr:col>9</xdr:col>
      <xdr:colOff>142875</xdr:colOff>
      <xdr:row>23</xdr:row>
      <xdr:rowOff>248397</xdr:rowOff>
    </xdr:to>
    <xdr:sp macro="" textlink="">
      <xdr:nvSpPr>
        <xdr:cNvPr id="5" name="วงเล็บปีกกาขวา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5286375" y="3581400"/>
          <a:ext cx="85725" cy="305547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00"/>
  </sheetPr>
  <dimension ref="A1:N24"/>
  <sheetViews>
    <sheetView showGridLines="0" zoomScale="130" zoomScaleNormal="130" zoomScaleSheetLayoutView="100" workbookViewId="0">
      <selection activeCell="P18" sqref="P18"/>
    </sheetView>
  </sheetViews>
  <sheetFormatPr defaultRowHeight="18.75"/>
  <cols>
    <col min="1" max="1" width="5.140625" style="80" customWidth="1"/>
    <col min="2" max="2" width="6.28515625" style="80" customWidth="1"/>
    <col min="3" max="3" width="6.28515625" style="17" customWidth="1"/>
    <col min="4" max="4" width="5.85546875" style="17" customWidth="1"/>
    <col min="5" max="5" width="26.28515625" style="17" customWidth="1"/>
    <col min="6" max="6" width="9.7109375" style="81" customWidth="1"/>
    <col min="7" max="7" width="6.85546875" style="17" customWidth="1"/>
    <col min="8" max="8" width="13.7109375" style="82" customWidth="1"/>
    <col min="9" max="9" width="13.5703125" style="82" customWidth="1"/>
    <col min="10" max="10" width="13.140625" style="83" customWidth="1"/>
    <col min="11" max="11" width="12.85546875" style="82" customWidth="1"/>
    <col min="12" max="12" width="13.5703125" style="82" customWidth="1"/>
    <col min="13" max="13" width="7.28515625" style="17" customWidth="1"/>
    <col min="14" max="256" width="9.140625" style="17"/>
    <col min="257" max="257" width="6.5703125" style="17" customWidth="1"/>
    <col min="258" max="258" width="5.28515625" style="17" customWidth="1"/>
    <col min="259" max="259" width="3.140625" style="17" customWidth="1"/>
    <col min="260" max="260" width="5.85546875" style="17" customWidth="1"/>
    <col min="261" max="261" width="33.28515625" style="17" customWidth="1"/>
    <col min="262" max="262" width="9.5703125" style="17" customWidth="1"/>
    <col min="263" max="263" width="6.85546875" style="17" customWidth="1"/>
    <col min="264" max="264" width="11.7109375" style="17" customWidth="1"/>
    <col min="265" max="265" width="13.5703125" style="17" customWidth="1"/>
    <col min="266" max="266" width="11.28515625" style="17" customWidth="1"/>
    <col min="267" max="267" width="12.85546875" style="17" customWidth="1"/>
    <col min="268" max="268" width="13.5703125" style="17" customWidth="1"/>
    <col min="269" max="269" width="8" style="17" customWidth="1"/>
    <col min="270" max="512" width="9.140625" style="17"/>
    <col min="513" max="513" width="6.5703125" style="17" customWidth="1"/>
    <col min="514" max="514" width="5.28515625" style="17" customWidth="1"/>
    <col min="515" max="515" width="3.140625" style="17" customWidth="1"/>
    <col min="516" max="516" width="5.85546875" style="17" customWidth="1"/>
    <col min="517" max="517" width="33.28515625" style="17" customWidth="1"/>
    <col min="518" max="518" width="9.5703125" style="17" customWidth="1"/>
    <col min="519" max="519" width="6.85546875" style="17" customWidth="1"/>
    <col min="520" max="520" width="11.7109375" style="17" customWidth="1"/>
    <col min="521" max="521" width="13.5703125" style="17" customWidth="1"/>
    <col min="522" max="522" width="11.28515625" style="17" customWidth="1"/>
    <col min="523" max="523" width="12.85546875" style="17" customWidth="1"/>
    <col min="524" max="524" width="13.5703125" style="17" customWidth="1"/>
    <col min="525" max="525" width="8" style="17" customWidth="1"/>
    <col min="526" max="768" width="9.140625" style="17"/>
    <col min="769" max="769" width="6.5703125" style="17" customWidth="1"/>
    <col min="770" max="770" width="5.28515625" style="17" customWidth="1"/>
    <col min="771" max="771" width="3.140625" style="17" customWidth="1"/>
    <col min="772" max="772" width="5.85546875" style="17" customWidth="1"/>
    <col min="773" max="773" width="33.28515625" style="17" customWidth="1"/>
    <col min="774" max="774" width="9.5703125" style="17" customWidth="1"/>
    <col min="775" max="775" width="6.85546875" style="17" customWidth="1"/>
    <col min="776" max="776" width="11.7109375" style="17" customWidth="1"/>
    <col min="777" max="777" width="13.5703125" style="17" customWidth="1"/>
    <col min="778" max="778" width="11.28515625" style="17" customWidth="1"/>
    <col min="779" max="779" width="12.85546875" style="17" customWidth="1"/>
    <col min="780" max="780" width="13.5703125" style="17" customWidth="1"/>
    <col min="781" max="781" width="8" style="17" customWidth="1"/>
    <col min="782" max="1024" width="9.140625" style="17"/>
    <col min="1025" max="1025" width="6.5703125" style="17" customWidth="1"/>
    <col min="1026" max="1026" width="5.28515625" style="17" customWidth="1"/>
    <col min="1027" max="1027" width="3.140625" style="17" customWidth="1"/>
    <col min="1028" max="1028" width="5.85546875" style="17" customWidth="1"/>
    <col min="1029" max="1029" width="33.28515625" style="17" customWidth="1"/>
    <col min="1030" max="1030" width="9.5703125" style="17" customWidth="1"/>
    <col min="1031" max="1031" width="6.85546875" style="17" customWidth="1"/>
    <col min="1032" max="1032" width="11.7109375" style="17" customWidth="1"/>
    <col min="1033" max="1033" width="13.5703125" style="17" customWidth="1"/>
    <col min="1034" max="1034" width="11.28515625" style="17" customWidth="1"/>
    <col min="1035" max="1035" width="12.85546875" style="17" customWidth="1"/>
    <col min="1036" max="1036" width="13.5703125" style="17" customWidth="1"/>
    <col min="1037" max="1037" width="8" style="17" customWidth="1"/>
    <col min="1038" max="1280" width="9.140625" style="17"/>
    <col min="1281" max="1281" width="6.5703125" style="17" customWidth="1"/>
    <col min="1282" max="1282" width="5.28515625" style="17" customWidth="1"/>
    <col min="1283" max="1283" width="3.140625" style="17" customWidth="1"/>
    <col min="1284" max="1284" width="5.85546875" style="17" customWidth="1"/>
    <col min="1285" max="1285" width="33.28515625" style="17" customWidth="1"/>
    <col min="1286" max="1286" width="9.5703125" style="17" customWidth="1"/>
    <col min="1287" max="1287" width="6.85546875" style="17" customWidth="1"/>
    <col min="1288" max="1288" width="11.7109375" style="17" customWidth="1"/>
    <col min="1289" max="1289" width="13.5703125" style="17" customWidth="1"/>
    <col min="1290" max="1290" width="11.28515625" style="17" customWidth="1"/>
    <col min="1291" max="1291" width="12.85546875" style="17" customWidth="1"/>
    <col min="1292" max="1292" width="13.5703125" style="17" customWidth="1"/>
    <col min="1293" max="1293" width="8" style="17" customWidth="1"/>
    <col min="1294" max="1536" width="9.140625" style="17"/>
    <col min="1537" max="1537" width="6.5703125" style="17" customWidth="1"/>
    <col min="1538" max="1538" width="5.28515625" style="17" customWidth="1"/>
    <col min="1539" max="1539" width="3.140625" style="17" customWidth="1"/>
    <col min="1540" max="1540" width="5.85546875" style="17" customWidth="1"/>
    <col min="1541" max="1541" width="33.28515625" style="17" customWidth="1"/>
    <col min="1542" max="1542" width="9.5703125" style="17" customWidth="1"/>
    <col min="1543" max="1543" width="6.85546875" style="17" customWidth="1"/>
    <col min="1544" max="1544" width="11.7109375" style="17" customWidth="1"/>
    <col min="1545" max="1545" width="13.5703125" style="17" customWidth="1"/>
    <col min="1546" max="1546" width="11.28515625" style="17" customWidth="1"/>
    <col min="1547" max="1547" width="12.85546875" style="17" customWidth="1"/>
    <col min="1548" max="1548" width="13.5703125" style="17" customWidth="1"/>
    <col min="1549" max="1549" width="8" style="17" customWidth="1"/>
    <col min="1550" max="1792" width="9.140625" style="17"/>
    <col min="1793" max="1793" width="6.5703125" style="17" customWidth="1"/>
    <col min="1794" max="1794" width="5.28515625" style="17" customWidth="1"/>
    <col min="1795" max="1795" width="3.140625" style="17" customWidth="1"/>
    <col min="1796" max="1796" width="5.85546875" style="17" customWidth="1"/>
    <col min="1797" max="1797" width="33.28515625" style="17" customWidth="1"/>
    <col min="1798" max="1798" width="9.5703125" style="17" customWidth="1"/>
    <col min="1799" max="1799" width="6.85546875" style="17" customWidth="1"/>
    <col min="1800" max="1800" width="11.7109375" style="17" customWidth="1"/>
    <col min="1801" max="1801" width="13.5703125" style="17" customWidth="1"/>
    <col min="1802" max="1802" width="11.28515625" style="17" customWidth="1"/>
    <col min="1803" max="1803" width="12.85546875" style="17" customWidth="1"/>
    <col min="1804" max="1804" width="13.5703125" style="17" customWidth="1"/>
    <col min="1805" max="1805" width="8" style="17" customWidth="1"/>
    <col min="1806" max="2048" width="9.140625" style="17"/>
    <col min="2049" max="2049" width="6.5703125" style="17" customWidth="1"/>
    <col min="2050" max="2050" width="5.28515625" style="17" customWidth="1"/>
    <col min="2051" max="2051" width="3.140625" style="17" customWidth="1"/>
    <col min="2052" max="2052" width="5.85546875" style="17" customWidth="1"/>
    <col min="2053" max="2053" width="33.28515625" style="17" customWidth="1"/>
    <col min="2054" max="2054" width="9.5703125" style="17" customWidth="1"/>
    <col min="2055" max="2055" width="6.85546875" style="17" customWidth="1"/>
    <col min="2056" max="2056" width="11.7109375" style="17" customWidth="1"/>
    <col min="2057" max="2057" width="13.5703125" style="17" customWidth="1"/>
    <col min="2058" max="2058" width="11.28515625" style="17" customWidth="1"/>
    <col min="2059" max="2059" width="12.85546875" style="17" customWidth="1"/>
    <col min="2060" max="2060" width="13.5703125" style="17" customWidth="1"/>
    <col min="2061" max="2061" width="8" style="17" customWidth="1"/>
    <col min="2062" max="2304" width="9.140625" style="17"/>
    <col min="2305" max="2305" width="6.5703125" style="17" customWidth="1"/>
    <col min="2306" max="2306" width="5.28515625" style="17" customWidth="1"/>
    <col min="2307" max="2307" width="3.140625" style="17" customWidth="1"/>
    <col min="2308" max="2308" width="5.85546875" style="17" customWidth="1"/>
    <col min="2309" max="2309" width="33.28515625" style="17" customWidth="1"/>
    <col min="2310" max="2310" width="9.5703125" style="17" customWidth="1"/>
    <col min="2311" max="2311" width="6.85546875" style="17" customWidth="1"/>
    <col min="2312" max="2312" width="11.7109375" style="17" customWidth="1"/>
    <col min="2313" max="2313" width="13.5703125" style="17" customWidth="1"/>
    <col min="2314" max="2314" width="11.28515625" style="17" customWidth="1"/>
    <col min="2315" max="2315" width="12.85546875" style="17" customWidth="1"/>
    <col min="2316" max="2316" width="13.5703125" style="17" customWidth="1"/>
    <col min="2317" max="2317" width="8" style="17" customWidth="1"/>
    <col min="2318" max="2560" width="9.140625" style="17"/>
    <col min="2561" max="2561" width="6.5703125" style="17" customWidth="1"/>
    <col min="2562" max="2562" width="5.28515625" style="17" customWidth="1"/>
    <col min="2563" max="2563" width="3.140625" style="17" customWidth="1"/>
    <col min="2564" max="2564" width="5.85546875" style="17" customWidth="1"/>
    <col min="2565" max="2565" width="33.28515625" style="17" customWidth="1"/>
    <col min="2566" max="2566" width="9.5703125" style="17" customWidth="1"/>
    <col min="2567" max="2567" width="6.85546875" style="17" customWidth="1"/>
    <col min="2568" max="2568" width="11.7109375" style="17" customWidth="1"/>
    <col min="2569" max="2569" width="13.5703125" style="17" customWidth="1"/>
    <col min="2570" max="2570" width="11.28515625" style="17" customWidth="1"/>
    <col min="2571" max="2571" width="12.85546875" style="17" customWidth="1"/>
    <col min="2572" max="2572" width="13.5703125" style="17" customWidth="1"/>
    <col min="2573" max="2573" width="8" style="17" customWidth="1"/>
    <col min="2574" max="2816" width="9.140625" style="17"/>
    <col min="2817" max="2817" width="6.5703125" style="17" customWidth="1"/>
    <col min="2818" max="2818" width="5.28515625" style="17" customWidth="1"/>
    <col min="2819" max="2819" width="3.140625" style="17" customWidth="1"/>
    <col min="2820" max="2820" width="5.85546875" style="17" customWidth="1"/>
    <col min="2821" max="2821" width="33.28515625" style="17" customWidth="1"/>
    <col min="2822" max="2822" width="9.5703125" style="17" customWidth="1"/>
    <col min="2823" max="2823" width="6.85546875" style="17" customWidth="1"/>
    <col min="2824" max="2824" width="11.7109375" style="17" customWidth="1"/>
    <col min="2825" max="2825" width="13.5703125" style="17" customWidth="1"/>
    <col min="2826" max="2826" width="11.28515625" style="17" customWidth="1"/>
    <col min="2827" max="2827" width="12.85546875" style="17" customWidth="1"/>
    <col min="2828" max="2828" width="13.5703125" style="17" customWidth="1"/>
    <col min="2829" max="2829" width="8" style="17" customWidth="1"/>
    <col min="2830" max="3072" width="9.140625" style="17"/>
    <col min="3073" max="3073" width="6.5703125" style="17" customWidth="1"/>
    <col min="3074" max="3074" width="5.28515625" style="17" customWidth="1"/>
    <col min="3075" max="3075" width="3.140625" style="17" customWidth="1"/>
    <col min="3076" max="3076" width="5.85546875" style="17" customWidth="1"/>
    <col min="3077" max="3077" width="33.28515625" style="17" customWidth="1"/>
    <col min="3078" max="3078" width="9.5703125" style="17" customWidth="1"/>
    <col min="3079" max="3079" width="6.85546875" style="17" customWidth="1"/>
    <col min="3080" max="3080" width="11.7109375" style="17" customWidth="1"/>
    <col min="3081" max="3081" width="13.5703125" style="17" customWidth="1"/>
    <col min="3082" max="3082" width="11.28515625" style="17" customWidth="1"/>
    <col min="3083" max="3083" width="12.85546875" style="17" customWidth="1"/>
    <col min="3084" max="3084" width="13.5703125" style="17" customWidth="1"/>
    <col min="3085" max="3085" width="8" style="17" customWidth="1"/>
    <col min="3086" max="3328" width="9.140625" style="17"/>
    <col min="3329" max="3329" width="6.5703125" style="17" customWidth="1"/>
    <col min="3330" max="3330" width="5.28515625" style="17" customWidth="1"/>
    <col min="3331" max="3331" width="3.140625" style="17" customWidth="1"/>
    <col min="3332" max="3332" width="5.85546875" style="17" customWidth="1"/>
    <col min="3333" max="3333" width="33.28515625" style="17" customWidth="1"/>
    <col min="3334" max="3334" width="9.5703125" style="17" customWidth="1"/>
    <col min="3335" max="3335" width="6.85546875" style="17" customWidth="1"/>
    <col min="3336" max="3336" width="11.7109375" style="17" customWidth="1"/>
    <col min="3337" max="3337" width="13.5703125" style="17" customWidth="1"/>
    <col min="3338" max="3338" width="11.28515625" style="17" customWidth="1"/>
    <col min="3339" max="3339" width="12.85546875" style="17" customWidth="1"/>
    <col min="3340" max="3340" width="13.5703125" style="17" customWidth="1"/>
    <col min="3341" max="3341" width="8" style="17" customWidth="1"/>
    <col min="3342" max="3584" width="9.140625" style="17"/>
    <col min="3585" max="3585" width="6.5703125" style="17" customWidth="1"/>
    <col min="3586" max="3586" width="5.28515625" style="17" customWidth="1"/>
    <col min="3587" max="3587" width="3.140625" style="17" customWidth="1"/>
    <col min="3588" max="3588" width="5.85546875" style="17" customWidth="1"/>
    <col min="3589" max="3589" width="33.28515625" style="17" customWidth="1"/>
    <col min="3590" max="3590" width="9.5703125" style="17" customWidth="1"/>
    <col min="3591" max="3591" width="6.85546875" style="17" customWidth="1"/>
    <col min="3592" max="3592" width="11.7109375" style="17" customWidth="1"/>
    <col min="3593" max="3593" width="13.5703125" style="17" customWidth="1"/>
    <col min="3594" max="3594" width="11.28515625" style="17" customWidth="1"/>
    <col min="3595" max="3595" width="12.85546875" style="17" customWidth="1"/>
    <col min="3596" max="3596" width="13.5703125" style="17" customWidth="1"/>
    <col min="3597" max="3597" width="8" style="17" customWidth="1"/>
    <col min="3598" max="3840" width="9.140625" style="17"/>
    <col min="3841" max="3841" width="6.5703125" style="17" customWidth="1"/>
    <col min="3842" max="3842" width="5.28515625" style="17" customWidth="1"/>
    <col min="3843" max="3843" width="3.140625" style="17" customWidth="1"/>
    <col min="3844" max="3844" width="5.85546875" style="17" customWidth="1"/>
    <col min="3845" max="3845" width="33.28515625" style="17" customWidth="1"/>
    <col min="3846" max="3846" width="9.5703125" style="17" customWidth="1"/>
    <col min="3847" max="3847" width="6.85546875" style="17" customWidth="1"/>
    <col min="3848" max="3848" width="11.7109375" style="17" customWidth="1"/>
    <col min="3849" max="3849" width="13.5703125" style="17" customWidth="1"/>
    <col min="3850" max="3850" width="11.28515625" style="17" customWidth="1"/>
    <col min="3851" max="3851" width="12.85546875" style="17" customWidth="1"/>
    <col min="3852" max="3852" width="13.5703125" style="17" customWidth="1"/>
    <col min="3853" max="3853" width="8" style="17" customWidth="1"/>
    <col min="3854" max="4096" width="9.140625" style="17"/>
    <col min="4097" max="4097" width="6.5703125" style="17" customWidth="1"/>
    <col min="4098" max="4098" width="5.28515625" style="17" customWidth="1"/>
    <col min="4099" max="4099" width="3.140625" style="17" customWidth="1"/>
    <col min="4100" max="4100" width="5.85546875" style="17" customWidth="1"/>
    <col min="4101" max="4101" width="33.28515625" style="17" customWidth="1"/>
    <col min="4102" max="4102" width="9.5703125" style="17" customWidth="1"/>
    <col min="4103" max="4103" width="6.85546875" style="17" customWidth="1"/>
    <col min="4104" max="4104" width="11.7109375" style="17" customWidth="1"/>
    <col min="4105" max="4105" width="13.5703125" style="17" customWidth="1"/>
    <col min="4106" max="4106" width="11.28515625" style="17" customWidth="1"/>
    <col min="4107" max="4107" width="12.85546875" style="17" customWidth="1"/>
    <col min="4108" max="4108" width="13.5703125" style="17" customWidth="1"/>
    <col min="4109" max="4109" width="8" style="17" customWidth="1"/>
    <col min="4110" max="4352" width="9.140625" style="17"/>
    <col min="4353" max="4353" width="6.5703125" style="17" customWidth="1"/>
    <col min="4354" max="4354" width="5.28515625" style="17" customWidth="1"/>
    <col min="4355" max="4355" width="3.140625" style="17" customWidth="1"/>
    <col min="4356" max="4356" width="5.85546875" style="17" customWidth="1"/>
    <col min="4357" max="4357" width="33.28515625" style="17" customWidth="1"/>
    <col min="4358" max="4358" width="9.5703125" style="17" customWidth="1"/>
    <col min="4359" max="4359" width="6.85546875" style="17" customWidth="1"/>
    <col min="4360" max="4360" width="11.7109375" style="17" customWidth="1"/>
    <col min="4361" max="4361" width="13.5703125" style="17" customWidth="1"/>
    <col min="4362" max="4362" width="11.28515625" style="17" customWidth="1"/>
    <col min="4363" max="4363" width="12.85546875" style="17" customWidth="1"/>
    <col min="4364" max="4364" width="13.5703125" style="17" customWidth="1"/>
    <col min="4365" max="4365" width="8" style="17" customWidth="1"/>
    <col min="4366" max="4608" width="9.140625" style="17"/>
    <col min="4609" max="4609" width="6.5703125" style="17" customWidth="1"/>
    <col min="4610" max="4610" width="5.28515625" style="17" customWidth="1"/>
    <col min="4611" max="4611" width="3.140625" style="17" customWidth="1"/>
    <col min="4612" max="4612" width="5.85546875" style="17" customWidth="1"/>
    <col min="4613" max="4613" width="33.28515625" style="17" customWidth="1"/>
    <col min="4614" max="4614" width="9.5703125" style="17" customWidth="1"/>
    <col min="4615" max="4615" width="6.85546875" style="17" customWidth="1"/>
    <col min="4616" max="4616" width="11.7109375" style="17" customWidth="1"/>
    <col min="4617" max="4617" width="13.5703125" style="17" customWidth="1"/>
    <col min="4618" max="4618" width="11.28515625" style="17" customWidth="1"/>
    <col min="4619" max="4619" width="12.85546875" style="17" customWidth="1"/>
    <col min="4620" max="4620" width="13.5703125" style="17" customWidth="1"/>
    <col min="4621" max="4621" width="8" style="17" customWidth="1"/>
    <col min="4622" max="4864" width="9.140625" style="17"/>
    <col min="4865" max="4865" width="6.5703125" style="17" customWidth="1"/>
    <col min="4866" max="4866" width="5.28515625" style="17" customWidth="1"/>
    <col min="4867" max="4867" width="3.140625" style="17" customWidth="1"/>
    <col min="4868" max="4868" width="5.85546875" style="17" customWidth="1"/>
    <col min="4869" max="4869" width="33.28515625" style="17" customWidth="1"/>
    <col min="4870" max="4870" width="9.5703125" style="17" customWidth="1"/>
    <col min="4871" max="4871" width="6.85546875" style="17" customWidth="1"/>
    <col min="4872" max="4872" width="11.7109375" style="17" customWidth="1"/>
    <col min="4873" max="4873" width="13.5703125" style="17" customWidth="1"/>
    <col min="4874" max="4874" width="11.28515625" style="17" customWidth="1"/>
    <col min="4875" max="4875" width="12.85546875" style="17" customWidth="1"/>
    <col min="4876" max="4876" width="13.5703125" style="17" customWidth="1"/>
    <col min="4877" max="4877" width="8" style="17" customWidth="1"/>
    <col min="4878" max="5120" width="9.140625" style="17"/>
    <col min="5121" max="5121" width="6.5703125" style="17" customWidth="1"/>
    <col min="5122" max="5122" width="5.28515625" style="17" customWidth="1"/>
    <col min="5123" max="5123" width="3.140625" style="17" customWidth="1"/>
    <col min="5124" max="5124" width="5.85546875" style="17" customWidth="1"/>
    <col min="5125" max="5125" width="33.28515625" style="17" customWidth="1"/>
    <col min="5126" max="5126" width="9.5703125" style="17" customWidth="1"/>
    <col min="5127" max="5127" width="6.85546875" style="17" customWidth="1"/>
    <col min="5128" max="5128" width="11.7109375" style="17" customWidth="1"/>
    <col min="5129" max="5129" width="13.5703125" style="17" customWidth="1"/>
    <col min="5130" max="5130" width="11.28515625" style="17" customWidth="1"/>
    <col min="5131" max="5131" width="12.85546875" style="17" customWidth="1"/>
    <col min="5132" max="5132" width="13.5703125" style="17" customWidth="1"/>
    <col min="5133" max="5133" width="8" style="17" customWidth="1"/>
    <col min="5134" max="5376" width="9.140625" style="17"/>
    <col min="5377" max="5377" width="6.5703125" style="17" customWidth="1"/>
    <col min="5378" max="5378" width="5.28515625" style="17" customWidth="1"/>
    <col min="5379" max="5379" width="3.140625" style="17" customWidth="1"/>
    <col min="5380" max="5380" width="5.85546875" style="17" customWidth="1"/>
    <col min="5381" max="5381" width="33.28515625" style="17" customWidth="1"/>
    <col min="5382" max="5382" width="9.5703125" style="17" customWidth="1"/>
    <col min="5383" max="5383" width="6.85546875" style="17" customWidth="1"/>
    <col min="5384" max="5384" width="11.7109375" style="17" customWidth="1"/>
    <col min="5385" max="5385" width="13.5703125" style="17" customWidth="1"/>
    <col min="5386" max="5386" width="11.28515625" style="17" customWidth="1"/>
    <col min="5387" max="5387" width="12.85546875" style="17" customWidth="1"/>
    <col min="5388" max="5388" width="13.5703125" style="17" customWidth="1"/>
    <col min="5389" max="5389" width="8" style="17" customWidth="1"/>
    <col min="5390" max="5632" width="9.140625" style="17"/>
    <col min="5633" max="5633" width="6.5703125" style="17" customWidth="1"/>
    <col min="5634" max="5634" width="5.28515625" style="17" customWidth="1"/>
    <col min="5635" max="5635" width="3.140625" style="17" customWidth="1"/>
    <col min="5636" max="5636" width="5.85546875" style="17" customWidth="1"/>
    <col min="5637" max="5637" width="33.28515625" style="17" customWidth="1"/>
    <col min="5638" max="5638" width="9.5703125" style="17" customWidth="1"/>
    <col min="5639" max="5639" width="6.85546875" style="17" customWidth="1"/>
    <col min="5640" max="5640" width="11.7109375" style="17" customWidth="1"/>
    <col min="5641" max="5641" width="13.5703125" style="17" customWidth="1"/>
    <col min="5642" max="5642" width="11.28515625" style="17" customWidth="1"/>
    <col min="5643" max="5643" width="12.85546875" style="17" customWidth="1"/>
    <col min="5644" max="5644" width="13.5703125" style="17" customWidth="1"/>
    <col min="5645" max="5645" width="8" style="17" customWidth="1"/>
    <col min="5646" max="5888" width="9.140625" style="17"/>
    <col min="5889" max="5889" width="6.5703125" style="17" customWidth="1"/>
    <col min="5890" max="5890" width="5.28515625" style="17" customWidth="1"/>
    <col min="5891" max="5891" width="3.140625" style="17" customWidth="1"/>
    <col min="5892" max="5892" width="5.85546875" style="17" customWidth="1"/>
    <col min="5893" max="5893" width="33.28515625" style="17" customWidth="1"/>
    <col min="5894" max="5894" width="9.5703125" style="17" customWidth="1"/>
    <col min="5895" max="5895" width="6.85546875" style="17" customWidth="1"/>
    <col min="5896" max="5896" width="11.7109375" style="17" customWidth="1"/>
    <col min="5897" max="5897" width="13.5703125" style="17" customWidth="1"/>
    <col min="5898" max="5898" width="11.28515625" style="17" customWidth="1"/>
    <col min="5899" max="5899" width="12.85546875" style="17" customWidth="1"/>
    <col min="5900" max="5900" width="13.5703125" style="17" customWidth="1"/>
    <col min="5901" max="5901" width="8" style="17" customWidth="1"/>
    <col min="5902" max="6144" width="9.140625" style="17"/>
    <col min="6145" max="6145" width="6.5703125" style="17" customWidth="1"/>
    <col min="6146" max="6146" width="5.28515625" style="17" customWidth="1"/>
    <col min="6147" max="6147" width="3.140625" style="17" customWidth="1"/>
    <col min="6148" max="6148" width="5.85546875" style="17" customWidth="1"/>
    <col min="6149" max="6149" width="33.28515625" style="17" customWidth="1"/>
    <col min="6150" max="6150" width="9.5703125" style="17" customWidth="1"/>
    <col min="6151" max="6151" width="6.85546875" style="17" customWidth="1"/>
    <col min="6152" max="6152" width="11.7109375" style="17" customWidth="1"/>
    <col min="6153" max="6153" width="13.5703125" style="17" customWidth="1"/>
    <col min="6154" max="6154" width="11.28515625" style="17" customWidth="1"/>
    <col min="6155" max="6155" width="12.85546875" style="17" customWidth="1"/>
    <col min="6156" max="6156" width="13.5703125" style="17" customWidth="1"/>
    <col min="6157" max="6157" width="8" style="17" customWidth="1"/>
    <col min="6158" max="6400" width="9.140625" style="17"/>
    <col min="6401" max="6401" width="6.5703125" style="17" customWidth="1"/>
    <col min="6402" max="6402" width="5.28515625" style="17" customWidth="1"/>
    <col min="6403" max="6403" width="3.140625" style="17" customWidth="1"/>
    <col min="6404" max="6404" width="5.85546875" style="17" customWidth="1"/>
    <col min="6405" max="6405" width="33.28515625" style="17" customWidth="1"/>
    <col min="6406" max="6406" width="9.5703125" style="17" customWidth="1"/>
    <col min="6407" max="6407" width="6.85546875" style="17" customWidth="1"/>
    <col min="6408" max="6408" width="11.7109375" style="17" customWidth="1"/>
    <col min="6409" max="6409" width="13.5703125" style="17" customWidth="1"/>
    <col min="6410" max="6410" width="11.28515625" style="17" customWidth="1"/>
    <col min="6411" max="6411" width="12.85546875" style="17" customWidth="1"/>
    <col min="6412" max="6412" width="13.5703125" style="17" customWidth="1"/>
    <col min="6413" max="6413" width="8" style="17" customWidth="1"/>
    <col min="6414" max="6656" width="9.140625" style="17"/>
    <col min="6657" max="6657" width="6.5703125" style="17" customWidth="1"/>
    <col min="6658" max="6658" width="5.28515625" style="17" customWidth="1"/>
    <col min="6659" max="6659" width="3.140625" style="17" customWidth="1"/>
    <col min="6660" max="6660" width="5.85546875" style="17" customWidth="1"/>
    <col min="6661" max="6661" width="33.28515625" style="17" customWidth="1"/>
    <col min="6662" max="6662" width="9.5703125" style="17" customWidth="1"/>
    <col min="6663" max="6663" width="6.85546875" style="17" customWidth="1"/>
    <col min="6664" max="6664" width="11.7109375" style="17" customWidth="1"/>
    <col min="6665" max="6665" width="13.5703125" style="17" customWidth="1"/>
    <col min="6666" max="6666" width="11.28515625" style="17" customWidth="1"/>
    <col min="6667" max="6667" width="12.85546875" style="17" customWidth="1"/>
    <col min="6668" max="6668" width="13.5703125" style="17" customWidth="1"/>
    <col min="6669" max="6669" width="8" style="17" customWidth="1"/>
    <col min="6670" max="6912" width="9.140625" style="17"/>
    <col min="6913" max="6913" width="6.5703125" style="17" customWidth="1"/>
    <col min="6914" max="6914" width="5.28515625" style="17" customWidth="1"/>
    <col min="6915" max="6915" width="3.140625" style="17" customWidth="1"/>
    <col min="6916" max="6916" width="5.85546875" style="17" customWidth="1"/>
    <col min="6917" max="6917" width="33.28515625" style="17" customWidth="1"/>
    <col min="6918" max="6918" width="9.5703125" style="17" customWidth="1"/>
    <col min="6919" max="6919" width="6.85546875" style="17" customWidth="1"/>
    <col min="6920" max="6920" width="11.7109375" style="17" customWidth="1"/>
    <col min="6921" max="6921" width="13.5703125" style="17" customWidth="1"/>
    <col min="6922" max="6922" width="11.28515625" style="17" customWidth="1"/>
    <col min="6923" max="6923" width="12.85546875" style="17" customWidth="1"/>
    <col min="6924" max="6924" width="13.5703125" style="17" customWidth="1"/>
    <col min="6925" max="6925" width="8" style="17" customWidth="1"/>
    <col min="6926" max="7168" width="9.140625" style="17"/>
    <col min="7169" max="7169" width="6.5703125" style="17" customWidth="1"/>
    <col min="7170" max="7170" width="5.28515625" style="17" customWidth="1"/>
    <col min="7171" max="7171" width="3.140625" style="17" customWidth="1"/>
    <col min="7172" max="7172" width="5.85546875" style="17" customWidth="1"/>
    <col min="7173" max="7173" width="33.28515625" style="17" customWidth="1"/>
    <col min="7174" max="7174" width="9.5703125" style="17" customWidth="1"/>
    <col min="7175" max="7175" width="6.85546875" style="17" customWidth="1"/>
    <col min="7176" max="7176" width="11.7109375" style="17" customWidth="1"/>
    <col min="7177" max="7177" width="13.5703125" style="17" customWidth="1"/>
    <col min="7178" max="7178" width="11.28515625" style="17" customWidth="1"/>
    <col min="7179" max="7179" width="12.85546875" style="17" customWidth="1"/>
    <col min="7180" max="7180" width="13.5703125" style="17" customWidth="1"/>
    <col min="7181" max="7181" width="8" style="17" customWidth="1"/>
    <col min="7182" max="7424" width="9.140625" style="17"/>
    <col min="7425" max="7425" width="6.5703125" style="17" customWidth="1"/>
    <col min="7426" max="7426" width="5.28515625" style="17" customWidth="1"/>
    <col min="7427" max="7427" width="3.140625" style="17" customWidth="1"/>
    <col min="7428" max="7428" width="5.85546875" style="17" customWidth="1"/>
    <col min="7429" max="7429" width="33.28515625" style="17" customWidth="1"/>
    <col min="7430" max="7430" width="9.5703125" style="17" customWidth="1"/>
    <col min="7431" max="7431" width="6.85546875" style="17" customWidth="1"/>
    <col min="7432" max="7432" width="11.7109375" style="17" customWidth="1"/>
    <col min="7433" max="7433" width="13.5703125" style="17" customWidth="1"/>
    <col min="7434" max="7434" width="11.28515625" style="17" customWidth="1"/>
    <col min="7435" max="7435" width="12.85546875" style="17" customWidth="1"/>
    <col min="7436" max="7436" width="13.5703125" style="17" customWidth="1"/>
    <col min="7437" max="7437" width="8" style="17" customWidth="1"/>
    <col min="7438" max="7680" width="9.140625" style="17"/>
    <col min="7681" max="7681" width="6.5703125" style="17" customWidth="1"/>
    <col min="7682" max="7682" width="5.28515625" style="17" customWidth="1"/>
    <col min="7683" max="7683" width="3.140625" style="17" customWidth="1"/>
    <col min="7684" max="7684" width="5.85546875" style="17" customWidth="1"/>
    <col min="7685" max="7685" width="33.28515625" style="17" customWidth="1"/>
    <col min="7686" max="7686" width="9.5703125" style="17" customWidth="1"/>
    <col min="7687" max="7687" width="6.85546875" style="17" customWidth="1"/>
    <col min="7688" max="7688" width="11.7109375" style="17" customWidth="1"/>
    <col min="7689" max="7689" width="13.5703125" style="17" customWidth="1"/>
    <col min="7690" max="7690" width="11.28515625" style="17" customWidth="1"/>
    <col min="7691" max="7691" width="12.85546875" style="17" customWidth="1"/>
    <col min="7692" max="7692" width="13.5703125" style="17" customWidth="1"/>
    <col min="7693" max="7693" width="8" style="17" customWidth="1"/>
    <col min="7694" max="7936" width="9.140625" style="17"/>
    <col min="7937" max="7937" width="6.5703125" style="17" customWidth="1"/>
    <col min="7938" max="7938" width="5.28515625" style="17" customWidth="1"/>
    <col min="7939" max="7939" width="3.140625" style="17" customWidth="1"/>
    <col min="7940" max="7940" width="5.85546875" style="17" customWidth="1"/>
    <col min="7941" max="7941" width="33.28515625" style="17" customWidth="1"/>
    <col min="7942" max="7942" width="9.5703125" style="17" customWidth="1"/>
    <col min="7943" max="7943" width="6.85546875" style="17" customWidth="1"/>
    <col min="7944" max="7944" width="11.7109375" style="17" customWidth="1"/>
    <col min="7945" max="7945" width="13.5703125" style="17" customWidth="1"/>
    <col min="7946" max="7946" width="11.28515625" style="17" customWidth="1"/>
    <col min="7947" max="7947" width="12.85546875" style="17" customWidth="1"/>
    <col min="7948" max="7948" width="13.5703125" style="17" customWidth="1"/>
    <col min="7949" max="7949" width="8" style="17" customWidth="1"/>
    <col min="7950" max="8192" width="9.140625" style="17"/>
    <col min="8193" max="8193" width="6.5703125" style="17" customWidth="1"/>
    <col min="8194" max="8194" width="5.28515625" style="17" customWidth="1"/>
    <col min="8195" max="8195" width="3.140625" style="17" customWidth="1"/>
    <col min="8196" max="8196" width="5.85546875" style="17" customWidth="1"/>
    <col min="8197" max="8197" width="33.28515625" style="17" customWidth="1"/>
    <col min="8198" max="8198" width="9.5703125" style="17" customWidth="1"/>
    <col min="8199" max="8199" width="6.85546875" style="17" customWidth="1"/>
    <col min="8200" max="8200" width="11.7109375" style="17" customWidth="1"/>
    <col min="8201" max="8201" width="13.5703125" style="17" customWidth="1"/>
    <col min="8202" max="8202" width="11.28515625" style="17" customWidth="1"/>
    <col min="8203" max="8203" width="12.85546875" style="17" customWidth="1"/>
    <col min="8204" max="8204" width="13.5703125" style="17" customWidth="1"/>
    <col min="8205" max="8205" width="8" style="17" customWidth="1"/>
    <col min="8206" max="8448" width="9.140625" style="17"/>
    <col min="8449" max="8449" width="6.5703125" style="17" customWidth="1"/>
    <col min="8450" max="8450" width="5.28515625" style="17" customWidth="1"/>
    <col min="8451" max="8451" width="3.140625" style="17" customWidth="1"/>
    <col min="8452" max="8452" width="5.85546875" style="17" customWidth="1"/>
    <col min="8453" max="8453" width="33.28515625" style="17" customWidth="1"/>
    <col min="8454" max="8454" width="9.5703125" style="17" customWidth="1"/>
    <col min="8455" max="8455" width="6.85546875" style="17" customWidth="1"/>
    <col min="8456" max="8456" width="11.7109375" style="17" customWidth="1"/>
    <col min="8457" max="8457" width="13.5703125" style="17" customWidth="1"/>
    <col min="8458" max="8458" width="11.28515625" style="17" customWidth="1"/>
    <col min="8459" max="8459" width="12.85546875" style="17" customWidth="1"/>
    <col min="8460" max="8460" width="13.5703125" style="17" customWidth="1"/>
    <col min="8461" max="8461" width="8" style="17" customWidth="1"/>
    <col min="8462" max="8704" width="9.140625" style="17"/>
    <col min="8705" max="8705" width="6.5703125" style="17" customWidth="1"/>
    <col min="8706" max="8706" width="5.28515625" style="17" customWidth="1"/>
    <col min="8707" max="8707" width="3.140625" style="17" customWidth="1"/>
    <col min="8708" max="8708" width="5.85546875" style="17" customWidth="1"/>
    <col min="8709" max="8709" width="33.28515625" style="17" customWidth="1"/>
    <col min="8710" max="8710" width="9.5703125" style="17" customWidth="1"/>
    <col min="8711" max="8711" width="6.85546875" style="17" customWidth="1"/>
    <col min="8712" max="8712" width="11.7109375" style="17" customWidth="1"/>
    <col min="8713" max="8713" width="13.5703125" style="17" customWidth="1"/>
    <col min="8714" max="8714" width="11.28515625" style="17" customWidth="1"/>
    <col min="8715" max="8715" width="12.85546875" style="17" customWidth="1"/>
    <col min="8716" max="8716" width="13.5703125" style="17" customWidth="1"/>
    <col min="8717" max="8717" width="8" style="17" customWidth="1"/>
    <col min="8718" max="8960" width="9.140625" style="17"/>
    <col min="8961" max="8961" width="6.5703125" style="17" customWidth="1"/>
    <col min="8962" max="8962" width="5.28515625" style="17" customWidth="1"/>
    <col min="8963" max="8963" width="3.140625" style="17" customWidth="1"/>
    <col min="8964" max="8964" width="5.85546875" style="17" customWidth="1"/>
    <col min="8965" max="8965" width="33.28515625" style="17" customWidth="1"/>
    <col min="8966" max="8966" width="9.5703125" style="17" customWidth="1"/>
    <col min="8967" max="8967" width="6.85546875" style="17" customWidth="1"/>
    <col min="8968" max="8968" width="11.7109375" style="17" customWidth="1"/>
    <col min="8969" max="8969" width="13.5703125" style="17" customWidth="1"/>
    <col min="8970" max="8970" width="11.28515625" style="17" customWidth="1"/>
    <col min="8971" max="8971" width="12.85546875" style="17" customWidth="1"/>
    <col min="8972" max="8972" width="13.5703125" style="17" customWidth="1"/>
    <col min="8973" max="8973" width="8" style="17" customWidth="1"/>
    <col min="8974" max="9216" width="9.140625" style="17"/>
    <col min="9217" max="9217" width="6.5703125" style="17" customWidth="1"/>
    <col min="9218" max="9218" width="5.28515625" style="17" customWidth="1"/>
    <col min="9219" max="9219" width="3.140625" style="17" customWidth="1"/>
    <col min="9220" max="9220" width="5.85546875" style="17" customWidth="1"/>
    <col min="9221" max="9221" width="33.28515625" style="17" customWidth="1"/>
    <col min="9222" max="9222" width="9.5703125" style="17" customWidth="1"/>
    <col min="9223" max="9223" width="6.85546875" style="17" customWidth="1"/>
    <col min="9224" max="9224" width="11.7109375" style="17" customWidth="1"/>
    <col min="9225" max="9225" width="13.5703125" style="17" customWidth="1"/>
    <col min="9226" max="9226" width="11.28515625" style="17" customWidth="1"/>
    <col min="9227" max="9227" width="12.85546875" style="17" customWidth="1"/>
    <col min="9228" max="9228" width="13.5703125" style="17" customWidth="1"/>
    <col min="9229" max="9229" width="8" style="17" customWidth="1"/>
    <col min="9230" max="9472" width="9.140625" style="17"/>
    <col min="9473" max="9473" width="6.5703125" style="17" customWidth="1"/>
    <col min="9474" max="9474" width="5.28515625" style="17" customWidth="1"/>
    <col min="9475" max="9475" width="3.140625" style="17" customWidth="1"/>
    <col min="9476" max="9476" width="5.85546875" style="17" customWidth="1"/>
    <col min="9477" max="9477" width="33.28515625" style="17" customWidth="1"/>
    <col min="9478" max="9478" width="9.5703125" style="17" customWidth="1"/>
    <col min="9479" max="9479" width="6.85546875" style="17" customWidth="1"/>
    <col min="9480" max="9480" width="11.7109375" style="17" customWidth="1"/>
    <col min="9481" max="9481" width="13.5703125" style="17" customWidth="1"/>
    <col min="9482" max="9482" width="11.28515625" style="17" customWidth="1"/>
    <col min="9483" max="9483" width="12.85546875" style="17" customWidth="1"/>
    <col min="9484" max="9484" width="13.5703125" style="17" customWidth="1"/>
    <col min="9485" max="9485" width="8" style="17" customWidth="1"/>
    <col min="9486" max="9728" width="9.140625" style="17"/>
    <col min="9729" max="9729" width="6.5703125" style="17" customWidth="1"/>
    <col min="9730" max="9730" width="5.28515625" style="17" customWidth="1"/>
    <col min="9731" max="9731" width="3.140625" style="17" customWidth="1"/>
    <col min="9732" max="9732" width="5.85546875" style="17" customWidth="1"/>
    <col min="9733" max="9733" width="33.28515625" style="17" customWidth="1"/>
    <col min="9734" max="9734" width="9.5703125" style="17" customWidth="1"/>
    <col min="9735" max="9735" width="6.85546875" style="17" customWidth="1"/>
    <col min="9736" max="9736" width="11.7109375" style="17" customWidth="1"/>
    <col min="9737" max="9737" width="13.5703125" style="17" customWidth="1"/>
    <col min="9738" max="9738" width="11.28515625" style="17" customWidth="1"/>
    <col min="9739" max="9739" width="12.85546875" style="17" customWidth="1"/>
    <col min="9740" max="9740" width="13.5703125" style="17" customWidth="1"/>
    <col min="9741" max="9741" width="8" style="17" customWidth="1"/>
    <col min="9742" max="9984" width="9.140625" style="17"/>
    <col min="9985" max="9985" width="6.5703125" style="17" customWidth="1"/>
    <col min="9986" max="9986" width="5.28515625" style="17" customWidth="1"/>
    <col min="9987" max="9987" width="3.140625" style="17" customWidth="1"/>
    <col min="9988" max="9988" width="5.85546875" style="17" customWidth="1"/>
    <col min="9989" max="9989" width="33.28515625" style="17" customWidth="1"/>
    <col min="9990" max="9990" width="9.5703125" style="17" customWidth="1"/>
    <col min="9991" max="9991" width="6.85546875" style="17" customWidth="1"/>
    <col min="9992" max="9992" width="11.7109375" style="17" customWidth="1"/>
    <col min="9993" max="9993" width="13.5703125" style="17" customWidth="1"/>
    <col min="9994" max="9994" width="11.28515625" style="17" customWidth="1"/>
    <col min="9995" max="9995" width="12.85546875" style="17" customWidth="1"/>
    <col min="9996" max="9996" width="13.5703125" style="17" customWidth="1"/>
    <col min="9997" max="9997" width="8" style="17" customWidth="1"/>
    <col min="9998" max="10240" width="9.140625" style="17"/>
    <col min="10241" max="10241" width="6.5703125" style="17" customWidth="1"/>
    <col min="10242" max="10242" width="5.28515625" style="17" customWidth="1"/>
    <col min="10243" max="10243" width="3.140625" style="17" customWidth="1"/>
    <col min="10244" max="10244" width="5.85546875" style="17" customWidth="1"/>
    <col min="10245" max="10245" width="33.28515625" style="17" customWidth="1"/>
    <col min="10246" max="10246" width="9.5703125" style="17" customWidth="1"/>
    <col min="10247" max="10247" width="6.85546875" style="17" customWidth="1"/>
    <col min="10248" max="10248" width="11.7109375" style="17" customWidth="1"/>
    <col min="10249" max="10249" width="13.5703125" style="17" customWidth="1"/>
    <col min="10250" max="10250" width="11.28515625" style="17" customWidth="1"/>
    <col min="10251" max="10251" width="12.85546875" style="17" customWidth="1"/>
    <col min="10252" max="10252" width="13.5703125" style="17" customWidth="1"/>
    <col min="10253" max="10253" width="8" style="17" customWidth="1"/>
    <col min="10254" max="10496" width="9.140625" style="17"/>
    <col min="10497" max="10497" width="6.5703125" style="17" customWidth="1"/>
    <col min="10498" max="10498" width="5.28515625" style="17" customWidth="1"/>
    <col min="10499" max="10499" width="3.140625" style="17" customWidth="1"/>
    <col min="10500" max="10500" width="5.85546875" style="17" customWidth="1"/>
    <col min="10501" max="10501" width="33.28515625" style="17" customWidth="1"/>
    <col min="10502" max="10502" width="9.5703125" style="17" customWidth="1"/>
    <col min="10503" max="10503" width="6.85546875" style="17" customWidth="1"/>
    <col min="10504" max="10504" width="11.7109375" style="17" customWidth="1"/>
    <col min="10505" max="10505" width="13.5703125" style="17" customWidth="1"/>
    <col min="10506" max="10506" width="11.28515625" style="17" customWidth="1"/>
    <col min="10507" max="10507" width="12.85546875" style="17" customWidth="1"/>
    <col min="10508" max="10508" width="13.5703125" style="17" customWidth="1"/>
    <col min="10509" max="10509" width="8" style="17" customWidth="1"/>
    <col min="10510" max="10752" width="9.140625" style="17"/>
    <col min="10753" max="10753" width="6.5703125" style="17" customWidth="1"/>
    <col min="10754" max="10754" width="5.28515625" style="17" customWidth="1"/>
    <col min="10755" max="10755" width="3.140625" style="17" customWidth="1"/>
    <col min="10756" max="10756" width="5.85546875" style="17" customWidth="1"/>
    <col min="10757" max="10757" width="33.28515625" style="17" customWidth="1"/>
    <col min="10758" max="10758" width="9.5703125" style="17" customWidth="1"/>
    <col min="10759" max="10759" width="6.85546875" style="17" customWidth="1"/>
    <col min="10760" max="10760" width="11.7109375" style="17" customWidth="1"/>
    <col min="10761" max="10761" width="13.5703125" style="17" customWidth="1"/>
    <col min="10762" max="10762" width="11.28515625" style="17" customWidth="1"/>
    <col min="10763" max="10763" width="12.85546875" style="17" customWidth="1"/>
    <col min="10764" max="10764" width="13.5703125" style="17" customWidth="1"/>
    <col min="10765" max="10765" width="8" style="17" customWidth="1"/>
    <col min="10766" max="11008" width="9.140625" style="17"/>
    <col min="11009" max="11009" width="6.5703125" style="17" customWidth="1"/>
    <col min="11010" max="11010" width="5.28515625" style="17" customWidth="1"/>
    <col min="11011" max="11011" width="3.140625" style="17" customWidth="1"/>
    <col min="11012" max="11012" width="5.85546875" style="17" customWidth="1"/>
    <col min="11013" max="11013" width="33.28515625" style="17" customWidth="1"/>
    <col min="11014" max="11014" width="9.5703125" style="17" customWidth="1"/>
    <col min="11015" max="11015" width="6.85546875" style="17" customWidth="1"/>
    <col min="11016" max="11016" width="11.7109375" style="17" customWidth="1"/>
    <col min="11017" max="11017" width="13.5703125" style="17" customWidth="1"/>
    <col min="11018" max="11018" width="11.28515625" style="17" customWidth="1"/>
    <col min="11019" max="11019" width="12.85546875" style="17" customWidth="1"/>
    <col min="11020" max="11020" width="13.5703125" style="17" customWidth="1"/>
    <col min="11021" max="11021" width="8" style="17" customWidth="1"/>
    <col min="11022" max="11264" width="9.140625" style="17"/>
    <col min="11265" max="11265" width="6.5703125" style="17" customWidth="1"/>
    <col min="11266" max="11266" width="5.28515625" style="17" customWidth="1"/>
    <col min="11267" max="11267" width="3.140625" style="17" customWidth="1"/>
    <col min="11268" max="11268" width="5.85546875" style="17" customWidth="1"/>
    <col min="11269" max="11269" width="33.28515625" style="17" customWidth="1"/>
    <col min="11270" max="11270" width="9.5703125" style="17" customWidth="1"/>
    <col min="11271" max="11271" width="6.85546875" style="17" customWidth="1"/>
    <col min="11272" max="11272" width="11.7109375" style="17" customWidth="1"/>
    <col min="11273" max="11273" width="13.5703125" style="17" customWidth="1"/>
    <col min="11274" max="11274" width="11.28515625" style="17" customWidth="1"/>
    <col min="11275" max="11275" width="12.85546875" style="17" customWidth="1"/>
    <col min="11276" max="11276" width="13.5703125" style="17" customWidth="1"/>
    <col min="11277" max="11277" width="8" style="17" customWidth="1"/>
    <col min="11278" max="11520" width="9.140625" style="17"/>
    <col min="11521" max="11521" width="6.5703125" style="17" customWidth="1"/>
    <col min="11522" max="11522" width="5.28515625" style="17" customWidth="1"/>
    <col min="11523" max="11523" width="3.140625" style="17" customWidth="1"/>
    <col min="11524" max="11524" width="5.85546875" style="17" customWidth="1"/>
    <col min="11525" max="11525" width="33.28515625" style="17" customWidth="1"/>
    <col min="11526" max="11526" width="9.5703125" style="17" customWidth="1"/>
    <col min="11527" max="11527" width="6.85546875" style="17" customWidth="1"/>
    <col min="11528" max="11528" width="11.7109375" style="17" customWidth="1"/>
    <col min="11529" max="11529" width="13.5703125" style="17" customWidth="1"/>
    <col min="11530" max="11530" width="11.28515625" style="17" customWidth="1"/>
    <col min="11531" max="11531" width="12.85546875" style="17" customWidth="1"/>
    <col min="11532" max="11532" width="13.5703125" style="17" customWidth="1"/>
    <col min="11533" max="11533" width="8" style="17" customWidth="1"/>
    <col min="11534" max="11776" width="9.140625" style="17"/>
    <col min="11777" max="11777" width="6.5703125" style="17" customWidth="1"/>
    <col min="11778" max="11778" width="5.28515625" style="17" customWidth="1"/>
    <col min="11779" max="11779" width="3.140625" style="17" customWidth="1"/>
    <col min="11780" max="11780" width="5.85546875" style="17" customWidth="1"/>
    <col min="11781" max="11781" width="33.28515625" style="17" customWidth="1"/>
    <col min="11782" max="11782" width="9.5703125" style="17" customWidth="1"/>
    <col min="11783" max="11783" width="6.85546875" style="17" customWidth="1"/>
    <col min="11784" max="11784" width="11.7109375" style="17" customWidth="1"/>
    <col min="11785" max="11785" width="13.5703125" style="17" customWidth="1"/>
    <col min="11786" max="11786" width="11.28515625" style="17" customWidth="1"/>
    <col min="11787" max="11787" width="12.85546875" style="17" customWidth="1"/>
    <col min="11788" max="11788" width="13.5703125" style="17" customWidth="1"/>
    <col min="11789" max="11789" width="8" style="17" customWidth="1"/>
    <col min="11790" max="12032" width="9.140625" style="17"/>
    <col min="12033" max="12033" width="6.5703125" style="17" customWidth="1"/>
    <col min="12034" max="12034" width="5.28515625" style="17" customWidth="1"/>
    <col min="12035" max="12035" width="3.140625" style="17" customWidth="1"/>
    <col min="12036" max="12036" width="5.85546875" style="17" customWidth="1"/>
    <col min="12037" max="12037" width="33.28515625" style="17" customWidth="1"/>
    <col min="12038" max="12038" width="9.5703125" style="17" customWidth="1"/>
    <col min="12039" max="12039" width="6.85546875" style="17" customWidth="1"/>
    <col min="12040" max="12040" width="11.7109375" style="17" customWidth="1"/>
    <col min="12041" max="12041" width="13.5703125" style="17" customWidth="1"/>
    <col min="12042" max="12042" width="11.28515625" style="17" customWidth="1"/>
    <col min="12043" max="12043" width="12.85546875" style="17" customWidth="1"/>
    <col min="12044" max="12044" width="13.5703125" style="17" customWidth="1"/>
    <col min="12045" max="12045" width="8" style="17" customWidth="1"/>
    <col min="12046" max="12288" width="9.140625" style="17"/>
    <col min="12289" max="12289" width="6.5703125" style="17" customWidth="1"/>
    <col min="12290" max="12290" width="5.28515625" style="17" customWidth="1"/>
    <col min="12291" max="12291" width="3.140625" style="17" customWidth="1"/>
    <col min="12292" max="12292" width="5.85546875" style="17" customWidth="1"/>
    <col min="12293" max="12293" width="33.28515625" style="17" customWidth="1"/>
    <col min="12294" max="12294" width="9.5703125" style="17" customWidth="1"/>
    <col min="12295" max="12295" width="6.85546875" style="17" customWidth="1"/>
    <col min="12296" max="12296" width="11.7109375" style="17" customWidth="1"/>
    <col min="12297" max="12297" width="13.5703125" style="17" customWidth="1"/>
    <col min="12298" max="12298" width="11.28515625" style="17" customWidth="1"/>
    <col min="12299" max="12299" width="12.85546875" style="17" customWidth="1"/>
    <col min="12300" max="12300" width="13.5703125" style="17" customWidth="1"/>
    <col min="12301" max="12301" width="8" style="17" customWidth="1"/>
    <col min="12302" max="12544" width="9.140625" style="17"/>
    <col min="12545" max="12545" width="6.5703125" style="17" customWidth="1"/>
    <col min="12546" max="12546" width="5.28515625" style="17" customWidth="1"/>
    <col min="12547" max="12547" width="3.140625" style="17" customWidth="1"/>
    <col min="12548" max="12548" width="5.85546875" style="17" customWidth="1"/>
    <col min="12549" max="12549" width="33.28515625" style="17" customWidth="1"/>
    <col min="12550" max="12550" width="9.5703125" style="17" customWidth="1"/>
    <col min="12551" max="12551" width="6.85546875" style="17" customWidth="1"/>
    <col min="12552" max="12552" width="11.7109375" style="17" customWidth="1"/>
    <col min="12553" max="12553" width="13.5703125" style="17" customWidth="1"/>
    <col min="12554" max="12554" width="11.28515625" style="17" customWidth="1"/>
    <col min="12555" max="12555" width="12.85546875" style="17" customWidth="1"/>
    <col min="12556" max="12556" width="13.5703125" style="17" customWidth="1"/>
    <col min="12557" max="12557" width="8" style="17" customWidth="1"/>
    <col min="12558" max="12800" width="9.140625" style="17"/>
    <col min="12801" max="12801" width="6.5703125" style="17" customWidth="1"/>
    <col min="12802" max="12802" width="5.28515625" style="17" customWidth="1"/>
    <col min="12803" max="12803" width="3.140625" style="17" customWidth="1"/>
    <col min="12804" max="12804" width="5.85546875" style="17" customWidth="1"/>
    <col min="12805" max="12805" width="33.28515625" style="17" customWidth="1"/>
    <col min="12806" max="12806" width="9.5703125" style="17" customWidth="1"/>
    <col min="12807" max="12807" width="6.85546875" style="17" customWidth="1"/>
    <col min="12808" max="12808" width="11.7109375" style="17" customWidth="1"/>
    <col min="12809" max="12809" width="13.5703125" style="17" customWidth="1"/>
    <col min="12810" max="12810" width="11.28515625" style="17" customWidth="1"/>
    <col min="12811" max="12811" width="12.85546875" style="17" customWidth="1"/>
    <col min="12812" max="12812" width="13.5703125" style="17" customWidth="1"/>
    <col min="12813" max="12813" width="8" style="17" customWidth="1"/>
    <col min="12814" max="13056" width="9.140625" style="17"/>
    <col min="13057" max="13057" width="6.5703125" style="17" customWidth="1"/>
    <col min="13058" max="13058" width="5.28515625" style="17" customWidth="1"/>
    <col min="13059" max="13059" width="3.140625" style="17" customWidth="1"/>
    <col min="13060" max="13060" width="5.85546875" style="17" customWidth="1"/>
    <col min="13061" max="13061" width="33.28515625" style="17" customWidth="1"/>
    <col min="13062" max="13062" width="9.5703125" style="17" customWidth="1"/>
    <col min="13063" max="13063" width="6.85546875" style="17" customWidth="1"/>
    <col min="13064" max="13064" width="11.7109375" style="17" customWidth="1"/>
    <col min="13065" max="13065" width="13.5703125" style="17" customWidth="1"/>
    <col min="13066" max="13066" width="11.28515625" style="17" customWidth="1"/>
    <col min="13067" max="13067" width="12.85546875" style="17" customWidth="1"/>
    <col min="13068" max="13068" width="13.5703125" style="17" customWidth="1"/>
    <col min="13069" max="13069" width="8" style="17" customWidth="1"/>
    <col min="13070" max="13312" width="9.140625" style="17"/>
    <col min="13313" max="13313" width="6.5703125" style="17" customWidth="1"/>
    <col min="13314" max="13314" width="5.28515625" style="17" customWidth="1"/>
    <col min="13315" max="13315" width="3.140625" style="17" customWidth="1"/>
    <col min="13316" max="13316" width="5.85546875" style="17" customWidth="1"/>
    <col min="13317" max="13317" width="33.28515625" style="17" customWidth="1"/>
    <col min="13318" max="13318" width="9.5703125" style="17" customWidth="1"/>
    <col min="13319" max="13319" width="6.85546875" style="17" customWidth="1"/>
    <col min="13320" max="13320" width="11.7109375" style="17" customWidth="1"/>
    <col min="13321" max="13321" width="13.5703125" style="17" customWidth="1"/>
    <col min="13322" max="13322" width="11.28515625" style="17" customWidth="1"/>
    <col min="13323" max="13323" width="12.85546875" style="17" customWidth="1"/>
    <col min="13324" max="13324" width="13.5703125" style="17" customWidth="1"/>
    <col min="13325" max="13325" width="8" style="17" customWidth="1"/>
    <col min="13326" max="13568" width="9.140625" style="17"/>
    <col min="13569" max="13569" width="6.5703125" style="17" customWidth="1"/>
    <col min="13570" max="13570" width="5.28515625" style="17" customWidth="1"/>
    <col min="13571" max="13571" width="3.140625" style="17" customWidth="1"/>
    <col min="13572" max="13572" width="5.85546875" style="17" customWidth="1"/>
    <col min="13573" max="13573" width="33.28515625" style="17" customWidth="1"/>
    <col min="13574" max="13574" width="9.5703125" style="17" customWidth="1"/>
    <col min="13575" max="13575" width="6.85546875" style="17" customWidth="1"/>
    <col min="13576" max="13576" width="11.7109375" style="17" customWidth="1"/>
    <col min="13577" max="13577" width="13.5703125" style="17" customWidth="1"/>
    <col min="13578" max="13578" width="11.28515625" style="17" customWidth="1"/>
    <col min="13579" max="13579" width="12.85546875" style="17" customWidth="1"/>
    <col min="13580" max="13580" width="13.5703125" style="17" customWidth="1"/>
    <col min="13581" max="13581" width="8" style="17" customWidth="1"/>
    <col min="13582" max="13824" width="9.140625" style="17"/>
    <col min="13825" max="13825" width="6.5703125" style="17" customWidth="1"/>
    <col min="13826" max="13826" width="5.28515625" style="17" customWidth="1"/>
    <col min="13827" max="13827" width="3.140625" style="17" customWidth="1"/>
    <col min="13828" max="13828" width="5.85546875" style="17" customWidth="1"/>
    <col min="13829" max="13829" width="33.28515625" style="17" customWidth="1"/>
    <col min="13830" max="13830" width="9.5703125" style="17" customWidth="1"/>
    <col min="13831" max="13831" width="6.85546875" style="17" customWidth="1"/>
    <col min="13832" max="13832" width="11.7109375" style="17" customWidth="1"/>
    <col min="13833" max="13833" width="13.5703125" style="17" customWidth="1"/>
    <col min="13834" max="13834" width="11.28515625" style="17" customWidth="1"/>
    <col min="13835" max="13835" width="12.85546875" style="17" customWidth="1"/>
    <col min="13836" max="13836" width="13.5703125" style="17" customWidth="1"/>
    <col min="13837" max="13837" width="8" style="17" customWidth="1"/>
    <col min="13838" max="14080" width="9.140625" style="17"/>
    <col min="14081" max="14081" width="6.5703125" style="17" customWidth="1"/>
    <col min="14082" max="14082" width="5.28515625" style="17" customWidth="1"/>
    <col min="14083" max="14083" width="3.140625" style="17" customWidth="1"/>
    <col min="14084" max="14084" width="5.85546875" style="17" customWidth="1"/>
    <col min="14085" max="14085" width="33.28515625" style="17" customWidth="1"/>
    <col min="14086" max="14086" width="9.5703125" style="17" customWidth="1"/>
    <col min="14087" max="14087" width="6.85546875" style="17" customWidth="1"/>
    <col min="14088" max="14088" width="11.7109375" style="17" customWidth="1"/>
    <col min="14089" max="14089" width="13.5703125" style="17" customWidth="1"/>
    <col min="14090" max="14090" width="11.28515625" style="17" customWidth="1"/>
    <col min="14091" max="14091" width="12.85546875" style="17" customWidth="1"/>
    <col min="14092" max="14092" width="13.5703125" style="17" customWidth="1"/>
    <col min="14093" max="14093" width="8" style="17" customWidth="1"/>
    <col min="14094" max="14336" width="9.140625" style="17"/>
    <col min="14337" max="14337" width="6.5703125" style="17" customWidth="1"/>
    <col min="14338" max="14338" width="5.28515625" style="17" customWidth="1"/>
    <col min="14339" max="14339" width="3.140625" style="17" customWidth="1"/>
    <col min="14340" max="14340" width="5.85546875" style="17" customWidth="1"/>
    <col min="14341" max="14341" width="33.28515625" style="17" customWidth="1"/>
    <col min="14342" max="14342" width="9.5703125" style="17" customWidth="1"/>
    <col min="14343" max="14343" width="6.85546875" style="17" customWidth="1"/>
    <col min="14344" max="14344" width="11.7109375" style="17" customWidth="1"/>
    <col min="14345" max="14345" width="13.5703125" style="17" customWidth="1"/>
    <col min="14346" max="14346" width="11.28515625" style="17" customWidth="1"/>
    <col min="14347" max="14347" width="12.85546875" style="17" customWidth="1"/>
    <col min="14348" max="14348" width="13.5703125" style="17" customWidth="1"/>
    <col min="14349" max="14349" width="8" style="17" customWidth="1"/>
    <col min="14350" max="14592" width="9.140625" style="17"/>
    <col min="14593" max="14593" width="6.5703125" style="17" customWidth="1"/>
    <col min="14594" max="14594" width="5.28515625" style="17" customWidth="1"/>
    <col min="14595" max="14595" width="3.140625" style="17" customWidth="1"/>
    <col min="14596" max="14596" width="5.85546875" style="17" customWidth="1"/>
    <col min="14597" max="14597" width="33.28515625" style="17" customWidth="1"/>
    <col min="14598" max="14598" width="9.5703125" style="17" customWidth="1"/>
    <col min="14599" max="14599" width="6.85546875" style="17" customWidth="1"/>
    <col min="14600" max="14600" width="11.7109375" style="17" customWidth="1"/>
    <col min="14601" max="14601" width="13.5703125" style="17" customWidth="1"/>
    <col min="14602" max="14602" width="11.28515625" style="17" customWidth="1"/>
    <col min="14603" max="14603" width="12.85546875" style="17" customWidth="1"/>
    <col min="14604" max="14604" width="13.5703125" style="17" customWidth="1"/>
    <col min="14605" max="14605" width="8" style="17" customWidth="1"/>
    <col min="14606" max="14848" width="9.140625" style="17"/>
    <col min="14849" max="14849" width="6.5703125" style="17" customWidth="1"/>
    <col min="14850" max="14850" width="5.28515625" style="17" customWidth="1"/>
    <col min="14851" max="14851" width="3.140625" style="17" customWidth="1"/>
    <col min="14852" max="14852" width="5.85546875" style="17" customWidth="1"/>
    <col min="14853" max="14853" width="33.28515625" style="17" customWidth="1"/>
    <col min="14854" max="14854" width="9.5703125" style="17" customWidth="1"/>
    <col min="14855" max="14855" width="6.85546875" style="17" customWidth="1"/>
    <col min="14856" max="14856" width="11.7109375" style="17" customWidth="1"/>
    <col min="14857" max="14857" width="13.5703125" style="17" customWidth="1"/>
    <col min="14858" max="14858" width="11.28515625" style="17" customWidth="1"/>
    <col min="14859" max="14859" width="12.85546875" style="17" customWidth="1"/>
    <col min="14860" max="14860" width="13.5703125" style="17" customWidth="1"/>
    <col min="14861" max="14861" width="8" style="17" customWidth="1"/>
    <col min="14862" max="15104" width="9.140625" style="17"/>
    <col min="15105" max="15105" width="6.5703125" style="17" customWidth="1"/>
    <col min="15106" max="15106" width="5.28515625" style="17" customWidth="1"/>
    <col min="15107" max="15107" width="3.140625" style="17" customWidth="1"/>
    <col min="15108" max="15108" width="5.85546875" style="17" customWidth="1"/>
    <col min="15109" max="15109" width="33.28515625" style="17" customWidth="1"/>
    <col min="15110" max="15110" width="9.5703125" style="17" customWidth="1"/>
    <col min="15111" max="15111" width="6.85546875" style="17" customWidth="1"/>
    <col min="15112" max="15112" width="11.7109375" style="17" customWidth="1"/>
    <col min="15113" max="15113" width="13.5703125" style="17" customWidth="1"/>
    <col min="15114" max="15114" width="11.28515625" style="17" customWidth="1"/>
    <col min="15115" max="15115" width="12.85546875" style="17" customWidth="1"/>
    <col min="15116" max="15116" width="13.5703125" style="17" customWidth="1"/>
    <col min="15117" max="15117" width="8" style="17" customWidth="1"/>
    <col min="15118" max="15360" width="9.140625" style="17"/>
    <col min="15361" max="15361" width="6.5703125" style="17" customWidth="1"/>
    <col min="15362" max="15362" width="5.28515625" style="17" customWidth="1"/>
    <col min="15363" max="15363" width="3.140625" style="17" customWidth="1"/>
    <col min="15364" max="15364" width="5.85546875" style="17" customWidth="1"/>
    <col min="15365" max="15365" width="33.28515625" style="17" customWidth="1"/>
    <col min="15366" max="15366" width="9.5703125" style="17" customWidth="1"/>
    <col min="15367" max="15367" width="6.85546875" style="17" customWidth="1"/>
    <col min="15368" max="15368" width="11.7109375" style="17" customWidth="1"/>
    <col min="15369" max="15369" width="13.5703125" style="17" customWidth="1"/>
    <col min="15370" max="15370" width="11.28515625" style="17" customWidth="1"/>
    <col min="15371" max="15371" width="12.85546875" style="17" customWidth="1"/>
    <col min="15372" max="15372" width="13.5703125" style="17" customWidth="1"/>
    <col min="15373" max="15373" width="8" style="17" customWidth="1"/>
    <col min="15374" max="15616" width="9.140625" style="17"/>
    <col min="15617" max="15617" width="6.5703125" style="17" customWidth="1"/>
    <col min="15618" max="15618" width="5.28515625" style="17" customWidth="1"/>
    <col min="15619" max="15619" width="3.140625" style="17" customWidth="1"/>
    <col min="15620" max="15620" width="5.85546875" style="17" customWidth="1"/>
    <col min="15621" max="15621" width="33.28515625" style="17" customWidth="1"/>
    <col min="15622" max="15622" width="9.5703125" style="17" customWidth="1"/>
    <col min="15623" max="15623" width="6.85546875" style="17" customWidth="1"/>
    <col min="15624" max="15624" width="11.7109375" style="17" customWidth="1"/>
    <col min="15625" max="15625" width="13.5703125" style="17" customWidth="1"/>
    <col min="15626" max="15626" width="11.28515625" style="17" customWidth="1"/>
    <col min="15627" max="15627" width="12.85546875" style="17" customWidth="1"/>
    <col min="15628" max="15628" width="13.5703125" style="17" customWidth="1"/>
    <col min="15629" max="15629" width="8" style="17" customWidth="1"/>
    <col min="15630" max="15872" width="9.140625" style="17"/>
    <col min="15873" max="15873" width="6.5703125" style="17" customWidth="1"/>
    <col min="15874" max="15874" width="5.28515625" style="17" customWidth="1"/>
    <col min="15875" max="15875" width="3.140625" style="17" customWidth="1"/>
    <col min="15876" max="15876" width="5.85546875" style="17" customWidth="1"/>
    <col min="15877" max="15877" width="33.28515625" style="17" customWidth="1"/>
    <col min="15878" max="15878" width="9.5703125" style="17" customWidth="1"/>
    <col min="15879" max="15879" width="6.85546875" style="17" customWidth="1"/>
    <col min="15880" max="15880" width="11.7109375" style="17" customWidth="1"/>
    <col min="15881" max="15881" width="13.5703125" style="17" customWidth="1"/>
    <col min="15882" max="15882" width="11.28515625" style="17" customWidth="1"/>
    <col min="15883" max="15883" width="12.85546875" style="17" customWidth="1"/>
    <col min="15884" max="15884" width="13.5703125" style="17" customWidth="1"/>
    <col min="15885" max="15885" width="8" style="17" customWidth="1"/>
    <col min="15886" max="16128" width="9.140625" style="17"/>
    <col min="16129" max="16129" width="6.5703125" style="17" customWidth="1"/>
    <col min="16130" max="16130" width="5.28515625" style="17" customWidth="1"/>
    <col min="16131" max="16131" width="3.140625" style="17" customWidth="1"/>
    <col min="16132" max="16132" width="5.85546875" style="17" customWidth="1"/>
    <col min="16133" max="16133" width="33.28515625" style="17" customWidth="1"/>
    <col min="16134" max="16134" width="9.5703125" style="17" customWidth="1"/>
    <col min="16135" max="16135" width="6.85546875" style="17" customWidth="1"/>
    <col min="16136" max="16136" width="11.7109375" style="17" customWidth="1"/>
    <col min="16137" max="16137" width="13.5703125" style="17" customWidth="1"/>
    <col min="16138" max="16138" width="11.28515625" style="17" customWidth="1"/>
    <col min="16139" max="16139" width="12.85546875" style="17" customWidth="1"/>
    <col min="16140" max="16140" width="13.5703125" style="17" customWidth="1"/>
    <col min="16141" max="16141" width="8" style="17" customWidth="1"/>
    <col min="16142" max="16384" width="9.140625" style="17"/>
  </cols>
  <sheetData>
    <row r="1" spans="1:14" ht="21">
      <c r="A1" s="230" t="s">
        <v>22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14"/>
      <c r="M1" s="15" t="s">
        <v>33</v>
      </c>
      <c r="N1" s="16" t="s">
        <v>39</v>
      </c>
    </row>
    <row r="2" spans="1:14" s="20" customFormat="1" ht="21" customHeight="1">
      <c r="A2" s="18" t="s">
        <v>83</v>
      </c>
      <c r="B2" s="18"/>
      <c r="C2" s="19"/>
      <c r="D2" s="19"/>
      <c r="F2" s="21"/>
      <c r="G2" s="21"/>
      <c r="H2" s="21"/>
      <c r="I2" s="21"/>
      <c r="J2" s="21"/>
      <c r="K2" s="21"/>
      <c r="L2" s="21"/>
      <c r="M2" s="21"/>
    </row>
    <row r="3" spans="1:14" s="20" customFormat="1" ht="21" customHeight="1">
      <c r="A3" s="249" t="s">
        <v>0</v>
      </c>
      <c r="B3" s="249"/>
      <c r="C3" s="249"/>
      <c r="D3" s="229"/>
      <c r="E3" s="256"/>
      <c r="F3" s="256"/>
      <c r="G3" s="256"/>
      <c r="H3" s="256"/>
      <c r="I3" s="257"/>
      <c r="J3" s="23" t="s">
        <v>34</v>
      </c>
      <c r="K3" s="24"/>
    </row>
    <row r="4" spans="1:14" s="20" customFormat="1" ht="21" customHeight="1">
      <c r="A4" s="22" t="s">
        <v>7</v>
      </c>
      <c r="B4" s="22"/>
      <c r="C4" s="22"/>
      <c r="D4" s="229"/>
      <c r="E4" s="229"/>
      <c r="F4" s="229"/>
      <c r="I4" s="250" t="s">
        <v>2</v>
      </c>
      <c r="J4" s="250"/>
      <c r="K4" s="25"/>
      <c r="L4" s="26"/>
      <c r="M4" s="26"/>
    </row>
    <row r="5" spans="1:14" ht="6.75" customHeight="1" thickBot="1">
      <c r="A5" s="251"/>
      <c r="B5" s="251"/>
      <c r="C5" s="251"/>
      <c r="D5" s="252"/>
      <c r="E5" s="252"/>
      <c r="F5" s="252"/>
      <c r="G5" s="252"/>
      <c r="H5" s="252"/>
      <c r="I5" s="253"/>
      <c r="J5" s="253"/>
      <c r="K5" s="27"/>
      <c r="L5" s="27"/>
      <c r="M5" s="27"/>
    </row>
    <row r="6" spans="1:14" ht="18.75" customHeight="1" thickTop="1">
      <c r="A6" s="28" t="s">
        <v>37</v>
      </c>
      <c r="B6" s="231" t="s">
        <v>4</v>
      </c>
      <c r="C6" s="232"/>
      <c r="D6" s="232"/>
      <c r="E6" s="232"/>
      <c r="F6" s="235" t="s">
        <v>10</v>
      </c>
      <c r="G6" s="237" t="s">
        <v>12</v>
      </c>
      <c r="H6" s="239" t="s">
        <v>17</v>
      </c>
      <c r="I6" s="240"/>
      <c r="J6" s="239" t="s">
        <v>14</v>
      </c>
      <c r="K6" s="240"/>
      <c r="L6" s="254" t="s">
        <v>16</v>
      </c>
      <c r="M6" s="28" t="s">
        <v>80</v>
      </c>
    </row>
    <row r="7" spans="1:14" ht="18.75" customHeight="1" thickBot="1">
      <c r="A7" s="29" t="s">
        <v>38</v>
      </c>
      <c r="B7" s="233"/>
      <c r="C7" s="234"/>
      <c r="D7" s="234"/>
      <c r="E7" s="234"/>
      <c r="F7" s="236"/>
      <c r="G7" s="238"/>
      <c r="H7" s="30" t="s">
        <v>23</v>
      </c>
      <c r="I7" s="30" t="s">
        <v>15</v>
      </c>
      <c r="J7" s="30" t="s">
        <v>23</v>
      </c>
      <c r="K7" s="30" t="s">
        <v>15</v>
      </c>
      <c r="L7" s="255"/>
      <c r="M7" s="29" t="s">
        <v>81</v>
      </c>
    </row>
    <row r="8" spans="1:14" ht="18.75" customHeight="1" thickTop="1">
      <c r="A8" s="31"/>
      <c r="B8" s="32"/>
      <c r="C8" s="33"/>
      <c r="D8" s="33"/>
      <c r="E8" s="34"/>
      <c r="F8" s="35"/>
      <c r="G8" s="36"/>
      <c r="H8" s="37"/>
      <c r="I8" s="37"/>
      <c r="J8" s="38"/>
      <c r="K8" s="37"/>
      <c r="L8" s="39"/>
      <c r="M8" s="40"/>
    </row>
    <row r="9" spans="1:14" ht="18.75" customHeight="1">
      <c r="A9" s="41"/>
      <c r="B9" s="42"/>
      <c r="C9" s="43"/>
      <c r="D9" s="43"/>
      <c r="E9" s="44"/>
      <c r="F9" s="45"/>
      <c r="G9" s="46"/>
      <c r="H9" s="47"/>
      <c r="I9" s="48"/>
      <c r="J9" s="49"/>
      <c r="K9" s="50"/>
      <c r="L9" s="51"/>
      <c r="M9" s="52"/>
    </row>
    <row r="10" spans="1:14" ht="18.75" customHeight="1">
      <c r="A10" s="41"/>
      <c r="B10" s="53"/>
      <c r="C10" s="1"/>
      <c r="D10" s="1"/>
      <c r="E10" s="2"/>
      <c r="F10" s="9"/>
      <c r="G10" s="3"/>
      <c r="H10" s="9"/>
      <c r="I10" s="10"/>
      <c r="J10" s="11"/>
      <c r="K10" s="10"/>
      <c r="L10" s="12"/>
      <c r="M10" s="3"/>
    </row>
    <row r="11" spans="1:14" ht="18.75" customHeight="1">
      <c r="A11" s="54"/>
      <c r="B11" s="55"/>
      <c r="C11" s="4"/>
      <c r="D11" s="4"/>
      <c r="E11" s="5"/>
      <c r="F11" s="8"/>
      <c r="G11" s="7"/>
      <c r="H11" s="8"/>
      <c r="I11" s="10"/>
      <c r="J11" s="8"/>
      <c r="K11" s="10"/>
      <c r="L11" s="12"/>
      <c r="M11" s="7"/>
    </row>
    <row r="12" spans="1:14" ht="18.75" customHeight="1">
      <c r="A12" s="41"/>
      <c r="B12" s="42"/>
      <c r="C12" s="43"/>
      <c r="D12" s="43"/>
      <c r="E12" s="44"/>
      <c r="F12" s="56"/>
      <c r="G12" s="57"/>
      <c r="H12" s="58"/>
      <c r="I12" s="48"/>
      <c r="J12" s="59"/>
      <c r="K12" s="50"/>
      <c r="L12" s="51"/>
      <c r="M12" s="60"/>
    </row>
    <row r="13" spans="1:14" ht="18.75" customHeight="1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51"/>
      <c r="M13" s="52"/>
    </row>
    <row r="14" spans="1:14" s="61" customFormat="1" ht="15.75" customHeight="1">
      <c r="A14" s="41"/>
      <c r="B14" s="53"/>
      <c r="C14" s="1"/>
      <c r="D14" s="1"/>
      <c r="E14" s="2"/>
      <c r="F14" s="9"/>
      <c r="G14" s="3"/>
      <c r="H14" s="9"/>
      <c r="I14" s="10"/>
      <c r="J14" s="11"/>
      <c r="K14" s="10"/>
      <c r="L14" s="12"/>
      <c r="M14" s="3"/>
    </row>
    <row r="15" spans="1:14" ht="15.75" customHeight="1">
      <c r="A15" s="41"/>
      <c r="B15" s="53"/>
      <c r="C15" s="4"/>
      <c r="D15" s="4"/>
      <c r="E15" s="5"/>
      <c r="F15" s="8"/>
      <c r="G15" s="7"/>
      <c r="H15" s="8"/>
      <c r="I15" s="10"/>
      <c r="J15" s="8"/>
      <c r="K15" s="10"/>
      <c r="L15" s="12"/>
      <c r="M15" s="7"/>
    </row>
    <row r="16" spans="1:14" ht="15.75" customHeight="1">
      <c r="A16" s="41"/>
      <c r="B16" s="53"/>
      <c r="C16" s="4"/>
      <c r="D16" s="4"/>
      <c r="E16" s="5"/>
      <c r="F16" s="8"/>
      <c r="G16" s="7"/>
      <c r="H16" s="8"/>
      <c r="I16" s="10"/>
      <c r="J16" s="8"/>
      <c r="K16" s="10"/>
      <c r="L16" s="12"/>
      <c r="M16" s="7"/>
    </row>
    <row r="17" spans="1:13" ht="15.75" customHeight="1">
      <c r="A17" s="41"/>
      <c r="B17" s="53"/>
      <c r="C17" s="4"/>
      <c r="D17" s="4"/>
      <c r="E17" s="5"/>
      <c r="F17" s="6"/>
      <c r="G17" s="7"/>
      <c r="H17" s="8"/>
      <c r="I17" s="10"/>
      <c r="J17" s="8"/>
      <c r="K17" s="10"/>
      <c r="L17" s="12"/>
      <c r="M17" s="7"/>
    </row>
    <row r="18" spans="1:13" ht="15.75" customHeight="1">
      <c r="A18" s="41"/>
      <c r="B18" s="243"/>
      <c r="C18" s="244"/>
      <c r="D18" s="244"/>
      <c r="E18" s="245"/>
      <c r="F18" s="45"/>
      <c r="G18" s="46"/>
      <c r="H18" s="47"/>
      <c r="I18" s="48"/>
      <c r="J18" s="49"/>
      <c r="K18" s="48"/>
      <c r="L18" s="51"/>
      <c r="M18" s="62"/>
    </row>
    <row r="19" spans="1:13" ht="15.75" customHeight="1">
      <c r="A19" s="41"/>
      <c r="B19" s="243"/>
      <c r="C19" s="247"/>
      <c r="D19" s="247"/>
      <c r="E19" s="248"/>
      <c r="F19" s="63"/>
      <c r="G19" s="64"/>
      <c r="H19" s="65"/>
      <c r="I19" s="48"/>
      <c r="J19" s="65"/>
      <c r="K19" s="48"/>
      <c r="L19" s="51"/>
      <c r="M19" s="64"/>
    </row>
    <row r="20" spans="1:13" s="61" customFormat="1" ht="15.75" customHeight="1">
      <c r="A20" s="66"/>
      <c r="B20" s="246"/>
      <c r="C20" s="244"/>
      <c r="D20" s="244"/>
      <c r="E20" s="245"/>
      <c r="F20" s="63"/>
      <c r="G20" s="64"/>
      <c r="H20" s="65"/>
      <c r="I20" s="48"/>
      <c r="J20" s="65"/>
      <c r="K20" s="48"/>
      <c r="L20" s="51"/>
      <c r="M20" s="67"/>
    </row>
    <row r="21" spans="1:13" ht="15.75" customHeight="1">
      <c r="A21" s="68"/>
      <c r="B21" s="69"/>
      <c r="C21" s="4"/>
      <c r="D21" s="4"/>
      <c r="E21" s="13"/>
      <c r="F21" s="6"/>
      <c r="G21" s="7"/>
      <c r="H21" s="8"/>
      <c r="I21" s="10"/>
      <c r="J21" s="8"/>
      <c r="K21" s="10"/>
      <c r="L21" s="12"/>
      <c r="M21" s="7"/>
    </row>
    <row r="22" spans="1:13" ht="15.75" customHeight="1" thickBot="1">
      <c r="A22" s="41"/>
      <c r="B22" s="70"/>
      <c r="C22" s="1"/>
      <c r="D22" s="1"/>
      <c r="E22" s="2"/>
      <c r="F22" s="6"/>
      <c r="G22" s="7"/>
      <c r="H22" s="8"/>
      <c r="I22" s="10"/>
      <c r="J22" s="8"/>
      <c r="K22" s="10"/>
      <c r="L22" s="12"/>
      <c r="M22" s="7"/>
    </row>
    <row r="23" spans="1:13" ht="18.75" customHeight="1" thickTop="1" thickBot="1">
      <c r="A23" s="71"/>
      <c r="B23" s="241" t="s">
        <v>13</v>
      </c>
      <c r="C23" s="242"/>
      <c r="D23" s="242"/>
      <c r="E23" s="242"/>
      <c r="F23" s="72"/>
      <c r="G23" s="72"/>
      <c r="H23" s="73"/>
      <c r="I23" s="74"/>
      <c r="J23" s="75"/>
      <c r="K23" s="74"/>
      <c r="L23" s="74"/>
      <c r="M23" s="76"/>
    </row>
    <row r="24" spans="1:13" ht="26.1" customHeight="1" thickTop="1">
      <c r="A24" s="77"/>
      <c r="B24" s="77"/>
      <c r="C24" s="77"/>
      <c r="E24" s="77"/>
      <c r="F24" s="78"/>
      <c r="G24" s="78"/>
      <c r="H24" s="78"/>
      <c r="I24" s="79"/>
      <c r="J24" s="79"/>
      <c r="K24" s="79"/>
      <c r="L24" s="79"/>
      <c r="M24" s="78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sqref="E2" name="Range1"/>
  </protectedRanges>
  <mergeCells count="18">
    <mergeCell ref="L6:L7"/>
    <mergeCell ref="D3:I3"/>
    <mergeCell ref="A1:K1"/>
    <mergeCell ref="A3:C3"/>
    <mergeCell ref="I4:J4"/>
    <mergeCell ref="A5:C5"/>
    <mergeCell ref="D5:H5"/>
    <mergeCell ref="I5:J5"/>
    <mergeCell ref="B6:E7"/>
    <mergeCell ref="F6:F7"/>
    <mergeCell ref="G6:G7"/>
    <mergeCell ref="H6:I6"/>
    <mergeCell ref="J6:K6"/>
    <mergeCell ref="B23:E23"/>
    <mergeCell ref="B18:E18"/>
    <mergeCell ref="B20:E20"/>
    <mergeCell ref="B19:E19"/>
    <mergeCell ref="D4:F4"/>
  </mergeCells>
  <phoneticPr fontId="2" type="noConversion"/>
  <printOptions horizontalCentered="1"/>
  <pageMargins left="0.19685039370078741" right="0.19685039370078741" top="0.31496062992125984" bottom="0.19685039370078741" header="0.19685039370078741" footer="0.15748031496062992"/>
  <pageSetup paperSize="9" scale="90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A33"/>
  <sheetViews>
    <sheetView topLeftCell="A13" zoomScaleNormal="100" workbookViewId="0">
      <selection activeCell="AF20" sqref="AF20"/>
    </sheetView>
  </sheetViews>
  <sheetFormatPr defaultColWidth="8.7109375" defaultRowHeight="21"/>
  <cols>
    <col min="1" max="1" width="8.140625" style="84" customWidth="1"/>
    <col min="2" max="2" width="8.7109375" style="84"/>
    <col min="3" max="3" width="8.85546875" style="84" bestFit="1" customWidth="1"/>
    <col min="4" max="4" width="3.42578125" style="84" customWidth="1"/>
    <col min="5" max="5" width="12.7109375" style="84" customWidth="1"/>
    <col min="6" max="6" width="5.85546875" style="84" customWidth="1"/>
    <col min="7" max="7" width="13.85546875" style="84" bestFit="1" customWidth="1"/>
    <col min="8" max="8" width="16" style="84" bestFit="1" customWidth="1"/>
    <col min="9" max="9" width="13.85546875" style="84" bestFit="1" customWidth="1"/>
    <col min="10" max="10" width="7" style="84" bestFit="1" customWidth="1"/>
    <col min="11" max="11" width="10.5703125" style="90" customWidth="1"/>
    <col min="12" max="12" width="10.7109375" style="84" customWidth="1"/>
    <col min="13" max="13" width="8.7109375" style="84" hidden="1" customWidth="1"/>
    <col min="14" max="14" width="4.42578125" style="84" hidden="1" customWidth="1"/>
    <col min="15" max="15" width="2.140625" style="84" hidden="1" customWidth="1"/>
    <col min="16" max="16" width="18.5703125" style="84" hidden="1" customWidth="1"/>
    <col min="17" max="17" width="4.5703125" style="84" hidden="1" customWidth="1"/>
    <col min="18" max="18" width="8.7109375" style="84" hidden="1" customWidth="1"/>
    <col min="19" max="19" width="2.140625" style="84" hidden="1" customWidth="1"/>
    <col min="20" max="20" width="1.140625" style="84" hidden="1" customWidth="1"/>
    <col min="21" max="21" width="17.7109375" style="84" hidden="1" customWidth="1"/>
    <col min="22" max="22" width="8.7109375" style="84" hidden="1" customWidth="1"/>
    <col min="23" max="23" width="2.42578125" style="84" hidden="1" customWidth="1"/>
    <col min="24" max="24" width="17.140625" style="84" hidden="1" customWidth="1"/>
    <col min="25" max="25" width="16.85546875" style="84" hidden="1" customWidth="1"/>
    <col min="26" max="26" width="2.140625" style="84" hidden="1" customWidth="1"/>
    <col min="27" max="27" width="8.7109375" style="84" hidden="1" customWidth="1"/>
    <col min="28" max="28" width="8.7109375" style="84" customWidth="1"/>
    <col min="29" max="16384" width="8.7109375" style="84"/>
  </cols>
  <sheetData>
    <row r="1" spans="1:25" ht="26.25">
      <c r="A1" s="258" t="s">
        <v>77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25" ht="23.25">
      <c r="A2" s="85" t="s">
        <v>75</v>
      </c>
      <c r="B2" s="86"/>
      <c r="C2" s="86"/>
      <c r="D2" s="273"/>
      <c r="E2" s="273"/>
      <c r="F2" s="273"/>
      <c r="G2" s="273"/>
      <c r="H2" s="273"/>
      <c r="I2" s="273"/>
      <c r="J2" s="273"/>
      <c r="K2" s="273"/>
      <c r="L2" s="273"/>
    </row>
    <row r="3" spans="1:25" ht="23.25">
      <c r="A3" s="85" t="s">
        <v>0</v>
      </c>
      <c r="B3" s="86"/>
      <c r="C3" s="273"/>
      <c r="D3" s="273"/>
      <c r="E3" s="273"/>
      <c r="F3" s="273"/>
      <c r="G3" s="273"/>
      <c r="H3" s="273"/>
      <c r="I3" s="273"/>
      <c r="J3" s="273"/>
      <c r="K3" s="87"/>
      <c r="L3" s="88"/>
    </row>
    <row r="4" spans="1:25" ht="23.25">
      <c r="A4" s="85" t="s">
        <v>1</v>
      </c>
      <c r="B4" s="86"/>
      <c r="C4" s="86"/>
      <c r="D4" s="86"/>
      <c r="E4" s="86"/>
      <c r="F4" s="86"/>
      <c r="G4" s="86"/>
      <c r="H4" s="86"/>
      <c r="I4" s="86"/>
      <c r="J4" s="86"/>
      <c r="K4" s="89"/>
      <c r="L4" s="86"/>
    </row>
    <row r="5" spans="1:25" ht="21.75" thickBot="1"/>
    <row r="6" spans="1:25">
      <c r="A6" s="259" t="s">
        <v>74</v>
      </c>
      <c r="B6" s="260"/>
      <c r="C6" s="260"/>
      <c r="D6" s="260"/>
      <c r="E6" s="260"/>
      <c r="F6" s="260"/>
      <c r="G6" s="260"/>
      <c r="H6" s="260"/>
      <c r="I6" s="260"/>
      <c r="J6" s="260"/>
      <c r="K6" s="91" t="s">
        <v>73</v>
      </c>
      <c r="L6" s="263" t="s">
        <v>78</v>
      </c>
    </row>
    <row r="7" spans="1:25" ht="21.75" thickBot="1">
      <c r="A7" s="261"/>
      <c r="B7" s="262"/>
      <c r="C7" s="262"/>
      <c r="D7" s="262"/>
      <c r="E7" s="262"/>
      <c r="F7" s="262"/>
      <c r="G7" s="262"/>
      <c r="H7" s="262"/>
      <c r="I7" s="262"/>
      <c r="J7" s="262"/>
      <c r="K7" s="92" t="s">
        <v>72</v>
      </c>
      <c r="L7" s="264"/>
      <c r="N7" s="93"/>
      <c r="O7" s="93"/>
      <c r="P7" s="93"/>
      <c r="Q7" s="93"/>
      <c r="R7" s="93"/>
      <c r="S7" s="93"/>
      <c r="T7" s="93"/>
      <c r="U7" s="94">
        <v>0</v>
      </c>
      <c r="V7" s="95">
        <v>1.3090999999999999</v>
      </c>
      <c r="W7" s="93"/>
      <c r="X7" s="93">
        <v>0</v>
      </c>
      <c r="Y7" s="94">
        <v>500000</v>
      </c>
    </row>
    <row r="8" spans="1:25">
      <c r="A8" s="96"/>
      <c r="B8" s="84" t="s">
        <v>71</v>
      </c>
      <c r="J8" s="97"/>
      <c r="K8" s="98" t="s">
        <v>79</v>
      </c>
      <c r="L8" s="99"/>
      <c r="N8" s="93"/>
      <c r="O8" s="93"/>
      <c r="P8" s="94">
        <f>H17</f>
        <v>0</v>
      </c>
      <c r="Q8" s="100"/>
      <c r="R8" s="93"/>
      <c r="S8" s="93"/>
      <c r="T8" s="93"/>
      <c r="U8" s="101">
        <v>500000</v>
      </c>
      <c r="V8" s="95">
        <v>1.3090999999999999</v>
      </c>
      <c r="W8" s="93"/>
      <c r="X8" s="102">
        <v>500000</v>
      </c>
      <c r="Y8" s="103">
        <v>1000000</v>
      </c>
    </row>
    <row r="9" spans="1:25">
      <c r="A9" s="96"/>
      <c r="B9" s="84" t="s">
        <v>76</v>
      </c>
      <c r="J9" s="97"/>
      <c r="K9" s="104">
        <v>1</v>
      </c>
      <c r="L9" s="105"/>
      <c r="N9" s="93"/>
      <c r="O9" s="93"/>
      <c r="P9" s="93"/>
      <c r="Q9" s="93"/>
      <c r="R9" s="93"/>
      <c r="S9" s="93"/>
      <c r="T9" s="93"/>
      <c r="U9" s="106">
        <v>1000000</v>
      </c>
      <c r="V9" s="95">
        <v>1.3067</v>
      </c>
      <c r="W9" s="93"/>
      <c r="X9" s="103">
        <v>1000000</v>
      </c>
      <c r="Y9" s="103">
        <v>2000000</v>
      </c>
    </row>
    <row r="10" spans="1:25">
      <c r="A10" s="96"/>
      <c r="B10" s="84" t="s">
        <v>70</v>
      </c>
      <c r="J10" s="97"/>
      <c r="K10" s="104">
        <v>2</v>
      </c>
      <c r="L10" s="105"/>
      <c r="N10" s="93" t="s">
        <v>69</v>
      </c>
      <c r="O10" s="107"/>
      <c r="P10" s="107">
        <f>P8</f>
        <v>0</v>
      </c>
      <c r="Q10" s="93"/>
      <c r="R10" s="108"/>
      <c r="S10" s="109"/>
      <c r="T10" s="108"/>
      <c r="U10" s="106">
        <v>2000000</v>
      </c>
      <c r="V10" s="95">
        <v>1.3050999999999999</v>
      </c>
      <c r="W10" s="108"/>
      <c r="X10" s="103">
        <v>2000000</v>
      </c>
      <c r="Y10" s="103">
        <v>5000000</v>
      </c>
    </row>
    <row r="11" spans="1:25">
      <c r="A11" s="96"/>
      <c r="B11" s="84" t="s">
        <v>68</v>
      </c>
      <c r="J11" s="97"/>
      <c r="K11" s="104">
        <v>5</v>
      </c>
      <c r="L11" s="105"/>
      <c r="N11" s="93" t="s">
        <v>67</v>
      </c>
      <c r="O11" s="108"/>
      <c r="P11" s="110">
        <f>VLOOKUP(P8,U7:V31,1)</f>
        <v>0</v>
      </c>
      <c r="Q11" s="93" t="s">
        <v>66</v>
      </c>
      <c r="R11" s="108">
        <f>VLOOKUP(P11,U7:V31,2)</f>
        <v>1.3090999999999999</v>
      </c>
      <c r="S11" s="108"/>
      <c r="T11" s="108"/>
      <c r="U11" s="106">
        <v>5000000</v>
      </c>
      <c r="V11" s="95">
        <v>1.302</v>
      </c>
      <c r="W11" s="108"/>
      <c r="X11" s="103">
        <v>5000000</v>
      </c>
      <c r="Y11" s="111">
        <v>10000000</v>
      </c>
    </row>
    <row r="12" spans="1:25">
      <c r="A12" s="265" t="s">
        <v>65</v>
      </c>
      <c r="B12" s="266"/>
      <c r="C12" s="266"/>
      <c r="D12" s="266"/>
      <c r="E12" s="266"/>
      <c r="F12" s="266"/>
      <c r="G12" s="266"/>
      <c r="H12" s="266"/>
      <c r="I12" s="266"/>
      <c r="J12" s="266"/>
      <c r="K12" s="104">
        <v>10</v>
      </c>
      <c r="L12" s="105"/>
      <c r="N12" s="93" t="s">
        <v>64</v>
      </c>
      <c r="O12" s="108"/>
      <c r="P12" s="110">
        <f>VLOOKUP(P11,X7:Y31,2)</f>
        <v>500000</v>
      </c>
      <c r="Q12" s="93" t="s">
        <v>63</v>
      </c>
      <c r="R12" s="108">
        <f>VLOOKUP(P12,U7:V31,2)</f>
        <v>1.3090999999999999</v>
      </c>
      <c r="S12" s="108"/>
      <c r="T12" s="108"/>
      <c r="U12" s="112">
        <v>10000000</v>
      </c>
      <c r="V12" s="95">
        <v>1.296</v>
      </c>
      <c r="W12" s="108"/>
      <c r="X12" s="111">
        <v>10000000</v>
      </c>
      <c r="Y12" s="111">
        <v>15000000</v>
      </c>
    </row>
    <row r="13" spans="1:25">
      <c r="A13" s="267"/>
      <c r="B13" s="268"/>
      <c r="C13" s="268"/>
      <c r="D13" s="268"/>
      <c r="E13" s="268"/>
      <c r="F13" s="268"/>
      <c r="G13" s="268"/>
      <c r="H13" s="268"/>
      <c r="I13" s="268"/>
      <c r="J13" s="268"/>
      <c r="K13" s="104">
        <v>15</v>
      </c>
      <c r="L13" s="105"/>
      <c r="N13" s="93"/>
      <c r="O13" s="108"/>
      <c r="P13" s="108"/>
      <c r="Q13" s="93"/>
      <c r="R13" s="108"/>
      <c r="S13" s="108"/>
      <c r="T13" s="108"/>
      <c r="U13" s="112">
        <v>15000000</v>
      </c>
      <c r="V13" s="95">
        <v>1.2611000000000001</v>
      </c>
      <c r="W13" s="108"/>
      <c r="X13" s="111">
        <v>15000000</v>
      </c>
      <c r="Y13" s="103">
        <v>20000000</v>
      </c>
    </row>
    <row r="14" spans="1:25" ht="24" customHeight="1">
      <c r="A14" s="96" t="s">
        <v>62</v>
      </c>
      <c r="E14" s="269" t="s">
        <v>61</v>
      </c>
      <c r="F14" s="266" t="s">
        <v>60</v>
      </c>
      <c r="G14" s="266"/>
      <c r="H14" s="266"/>
      <c r="I14" s="271" t="s">
        <v>59</v>
      </c>
      <c r="K14" s="104">
        <v>20</v>
      </c>
      <c r="L14" s="105"/>
      <c r="N14" s="93"/>
      <c r="O14" s="108"/>
      <c r="P14" s="108"/>
      <c r="Q14" s="93"/>
      <c r="R14" s="108"/>
      <c r="S14" s="108"/>
      <c r="T14" s="108"/>
      <c r="U14" s="106">
        <v>20000000</v>
      </c>
      <c r="V14" s="95">
        <v>1.2535000000000001</v>
      </c>
      <c r="W14" s="108"/>
      <c r="X14" s="103">
        <v>20000000</v>
      </c>
      <c r="Y14" s="103">
        <v>25000000</v>
      </c>
    </row>
    <row r="15" spans="1:25" ht="24" customHeight="1">
      <c r="A15" s="96"/>
      <c r="E15" s="270"/>
      <c r="F15" s="268"/>
      <c r="G15" s="268"/>
      <c r="H15" s="268"/>
      <c r="I15" s="272"/>
      <c r="K15" s="104">
        <v>25</v>
      </c>
      <c r="L15" s="105"/>
      <c r="N15" s="93"/>
      <c r="O15" s="108"/>
      <c r="P15" s="108"/>
      <c r="Q15" s="93" t="s">
        <v>26</v>
      </c>
      <c r="R15" s="108"/>
      <c r="S15" s="108"/>
      <c r="T15" s="108"/>
      <c r="U15" s="106">
        <v>25000000</v>
      </c>
      <c r="V15" s="95">
        <v>1.2264999999999999</v>
      </c>
      <c r="W15" s="108"/>
      <c r="X15" s="103">
        <v>25000000</v>
      </c>
      <c r="Y15" s="103">
        <v>30000000</v>
      </c>
    </row>
    <row r="16" spans="1:25" ht="24" customHeight="1">
      <c r="A16" s="96"/>
      <c r="E16" s="270"/>
      <c r="F16" s="266" t="s">
        <v>58</v>
      </c>
      <c r="G16" s="266"/>
      <c r="H16" s="266"/>
      <c r="I16" s="272"/>
      <c r="K16" s="104">
        <v>30</v>
      </c>
      <c r="L16" s="105"/>
      <c r="N16" s="93"/>
      <c r="O16" s="108"/>
      <c r="P16" s="108"/>
      <c r="Q16" s="93"/>
      <c r="R16" s="108" t="s">
        <v>26</v>
      </c>
      <c r="S16" s="108"/>
      <c r="T16" s="108"/>
      <c r="U16" s="106">
        <v>30000000</v>
      </c>
      <c r="V16" s="95">
        <v>1.2181</v>
      </c>
      <c r="W16" s="108"/>
      <c r="X16" s="103">
        <v>30000000</v>
      </c>
      <c r="Y16" s="103">
        <v>40000000</v>
      </c>
    </row>
    <row r="17" spans="1:25">
      <c r="A17" s="113" t="s">
        <v>57</v>
      </c>
      <c r="B17" s="84" t="s">
        <v>56</v>
      </c>
      <c r="G17" s="84" t="s">
        <v>51</v>
      </c>
      <c r="H17" s="114"/>
      <c r="K17" s="104">
        <v>40</v>
      </c>
      <c r="L17" s="105"/>
      <c r="N17" s="93"/>
      <c r="O17" s="108"/>
      <c r="P17" s="108"/>
      <c r="Q17" s="93"/>
      <c r="R17" s="108"/>
      <c r="S17" s="108"/>
      <c r="T17" s="108"/>
      <c r="U17" s="106">
        <v>40000000</v>
      </c>
      <c r="V17" s="95">
        <v>1.2177</v>
      </c>
      <c r="W17" s="108"/>
      <c r="X17" s="103">
        <v>40000000</v>
      </c>
      <c r="Y17" s="103">
        <v>50000000</v>
      </c>
    </row>
    <row r="18" spans="1:25">
      <c r="A18" s="96"/>
      <c r="B18" s="84" t="s">
        <v>55</v>
      </c>
      <c r="G18" s="84" t="s">
        <v>51</v>
      </c>
      <c r="H18" s="114"/>
      <c r="K18" s="104">
        <v>50</v>
      </c>
      <c r="L18" s="105"/>
      <c r="N18" s="93"/>
      <c r="O18" s="108"/>
      <c r="P18" s="108"/>
      <c r="Q18" s="93"/>
      <c r="R18" s="108"/>
      <c r="S18" s="108"/>
      <c r="T18" s="108"/>
      <c r="U18" s="106">
        <v>50000000</v>
      </c>
      <c r="V18" s="95">
        <v>1.2176</v>
      </c>
      <c r="W18" s="108"/>
      <c r="X18" s="103">
        <v>50000000</v>
      </c>
      <c r="Y18" s="103">
        <v>60000000</v>
      </c>
    </row>
    <row r="19" spans="1:25">
      <c r="A19" s="96"/>
      <c r="B19" s="84" t="s">
        <v>54</v>
      </c>
      <c r="G19" s="84" t="s">
        <v>51</v>
      </c>
      <c r="H19" s="114"/>
      <c r="K19" s="104">
        <v>60</v>
      </c>
      <c r="L19" s="105"/>
      <c r="N19" s="93"/>
      <c r="O19" s="108"/>
      <c r="P19" s="115">
        <f>+((C23-E23)*(G23-I23))/(E24-G24)</f>
        <v>0</v>
      </c>
      <c r="Q19" s="93"/>
      <c r="R19" s="108"/>
      <c r="S19" s="108"/>
      <c r="T19" s="108"/>
      <c r="U19" s="106">
        <v>60000000</v>
      </c>
      <c r="V19" s="95">
        <v>1.2078</v>
      </c>
      <c r="W19" s="108"/>
      <c r="X19" s="103">
        <v>60000000</v>
      </c>
      <c r="Y19" s="103">
        <v>70000000</v>
      </c>
    </row>
    <row r="20" spans="1:25">
      <c r="A20" s="96"/>
      <c r="B20" s="84" t="s">
        <v>53</v>
      </c>
      <c r="G20" s="84" t="s">
        <v>51</v>
      </c>
      <c r="H20" s="116"/>
      <c r="K20" s="104">
        <v>70</v>
      </c>
      <c r="L20" s="105"/>
      <c r="N20" s="93"/>
      <c r="O20" s="108"/>
      <c r="P20" s="117">
        <f>+A23-P19</f>
        <v>1.3090999999999999</v>
      </c>
      <c r="Q20" s="93"/>
      <c r="R20" s="108"/>
      <c r="S20" s="108"/>
      <c r="T20" s="108"/>
      <c r="U20" s="106">
        <v>70000000</v>
      </c>
      <c r="V20" s="95">
        <v>1.2067000000000001</v>
      </c>
      <c r="W20" s="108"/>
      <c r="X20" s="103">
        <v>70000000</v>
      </c>
      <c r="Y20" s="103">
        <v>80000000</v>
      </c>
    </row>
    <row r="21" spans="1:25" ht="21.75" thickBot="1">
      <c r="A21" s="96"/>
      <c r="B21" s="84" t="s">
        <v>52</v>
      </c>
      <c r="G21" s="84" t="s">
        <v>51</v>
      </c>
      <c r="H21" s="116"/>
      <c r="K21" s="118">
        <v>80</v>
      </c>
      <c r="L21" s="119"/>
      <c r="N21" s="93"/>
      <c r="O21" s="108"/>
      <c r="P21" s="117">
        <f>ROUNDDOWN(P20,4)</f>
        <v>1.3090999999999999</v>
      </c>
      <c r="Q21" s="93"/>
      <c r="R21" s="108"/>
      <c r="S21" s="108"/>
      <c r="T21" s="108"/>
      <c r="U21" s="106">
        <v>80000000</v>
      </c>
      <c r="V21" s="95">
        <v>1.2067000000000001</v>
      </c>
      <c r="W21" s="108"/>
      <c r="X21" s="103">
        <v>80000000</v>
      </c>
      <c r="Y21" s="103">
        <v>90000000</v>
      </c>
    </row>
    <row r="22" spans="1:25" ht="21.75" thickBot="1">
      <c r="A22" s="120"/>
      <c r="B22" s="121" t="s">
        <v>50</v>
      </c>
      <c r="C22" s="121"/>
      <c r="D22" s="121"/>
      <c r="E22" s="121"/>
      <c r="F22" s="121"/>
      <c r="G22" s="121"/>
      <c r="H22" s="121"/>
      <c r="I22" s="121"/>
      <c r="J22" s="121"/>
      <c r="K22" s="122">
        <v>90</v>
      </c>
      <c r="L22" s="123"/>
      <c r="N22" s="93"/>
      <c r="O22" s="108"/>
      <c r="P22" s="108"/>
      <c r="Q22" s="93"/>
      <c r="R22" s="108"/>
      <c r="S22" s="108"/>
      <c r="T22" s="108"/>
      <c r="U22" s="106">
        <v>90000000</v>
      </c>
      <c r="V22" s="95">
        <v>1.2065999999999999</v>
      </c>
      <c r="W22" s="108"/>
      <c r="X22" s="103">
        <v>90000000</v>
      </c>
      <c r="Y22" s="103">
        <v>100000000</v>
      </c>
    </row>
    <row r="23" spans="1:25">
      <c r="A23" s="124">
        <f>R11</f>
        <v>1.3090999999999999</v>
      </c>
      <c r="B23" s="125" t="s">
        <v>49</v>
      </c>
      <c r="C23" s="126">
        <f>R11</f>
        <v>1.3090999999999999</v>
      </c>
      <c r="D23" s="127" t="s">
        <v>45</v>
      </c>
      <c r="E23" s="126">
        <f>R12</f>
        <v>1.3090999999999999</v>
      </c>
      <c r="F23" s="127" t="s">
        <v>48</v>
      </c>
      <c r="G23" s="128">
        <f>P10</f>
        <v>0</v>
      </c>
      <c r="H23" s="127" t="s">
        <v>47</v>
      </c>
      <c r="I23" s="128">
        <f>P11</f>
        <v>0</v>
      </c>
      <c r="J23" s="125" t="s">
        <v>44</v>
      </c>
      <c r="K23" s="129">
        <v>100</v>
      </c>
      <c r="L23" s="130"/>
      <c r="N23" s="93"/>
      <c r="O23" s="108"/>
      <c r="P23" s="108"/>
      <c r="Q23" s="93"/>
      <c r="R23" s="108"/>
      <c r="S23" s="108"/>
      <c r="T23" s="108"/>
      <c r="U23" s="106">
        <v>100000000</v>
      </c>
      <c r="V23" s="95">
        <v>1.2065999999999999</v>
      </c>
      <c r="W23" s="108"/>
      <c r="X23" s="103">
        <v>100000000</v>
      </c>
      <c r="Y23" s="103">
        <v>150000000</v>
      </c>
    </row>
    <row r="24" spans="1:25">
      <c r="A24" s="131"/>
      <c r="B24" s="125"/>
      <c r="C24" s="125"/>
      <c r="D24" s="125" t="s">
        <v>46</v>
      </c>
      <c r="E24" s="132">
        <f>P12</f>
        <v>500000</v>
      </c>
      <c r="F24" s="125" t="s">
        <v>45</v>
      </c>
      <c r="G24" s="132">
        <f>P11</f>
        <v>0</v>
      </c>
      <c r="H24" s="125" t="s">
        <v>44</v>
      </c>
      <c r="I24" s="125"/>
      <c r="J24" s="125"/>
      <c r="K24" s="104">
        <v>150</v>
      </c>
      <c r="L24" s="105"/>
      <c r="N24" s="93"/>
      <c r="O24" s="108"/>
      <c r="P24" s="108"/>
      <c r="Q24" s="93"/>
      <c r="R24" s="108"/>
      <c r="S24" s="108"/>
      <c r="T24" s="108"/>
      <c r="U24" s="106">
        <v>150000000</v>
      </c>
      <c r="V24" s="95">
        <v>1.2039</v>
      </c>
      <c r="W24" s="108"/>
      <c r="X24" s="103">
        <v>150000000</v>
      </c>
      <c r="Y24" s="103">
        <v>200000000</v>
      </c>
    </row>
    <row r="25" spans="1:25">
      <c r="A25" s="131"/>
      <c r="B25" s="125"/>
      <c r="C25" s="125"/>
      <c r="D25" s="125"/>
      <c r="E25" s="125"/>
      <c r="F25" s="125"/>
      <c r="G25" s="125"/>
      <c r="H25" s="125"/>
      <c r="I25" s="125"/>
      <c r="J25" s="125"/>
      <c r="K25" s="104">
        <v>200</v>
      </c>
      <c r="L25" s="105"/>
      <c r="N25" s="93"/>
      <c r="O25" s="108"/>
      <c r="P25" s="108"/>
      <c r="Q25" s="93"/>
      <c r="R25" s="133"/>
      <c r="S25" s="108"/>
      <c r="T25" s="108"/>
      <c r="U25" s="106">
        <v>200000000</v>
      </c>
      <c r="V25" s="95">
        <v>1.2039</v>
      </c>
      <c r="W25" s="108"/>
      <c r="X25" s="103">
        <v>200000000</v>
      </c>
      <c r="Y25" s="103">
        <v>250000000</v>
      </c>
    </row>
    <row r="26" spans="1:25">
      <c r="A26" s="131"/>
      <c r="B26" s="125"/>
      <c r="C26" s="84" t="s">
        <v>43</v>
      </c>
      <c r="D26" s="125"/>
      <c r="E26" s="125"/>
      <c r="F26" s="125"/>
      <c r="G26" s="132">
        <f>P8</f>
        <v>0</v>
      </c>
      <c r="H26" s="125"/>
      <c r="I26" s="125" t="s">
        <v>42</v>
      </c>
      <c r="J26" s="125"/>
      <c r="K26" s="104">
        <v>250</v>
      </c>
      <c r="L26" s="105"/>
      <c r="N26" s="93"/>
      <c r="O26" s="108"/>
      <c r="P26" s="108"/>
      <c r="Q26" s="93"/>
      <c r="R26" s="133"/>
      <c r="S26" s="108"/>
      <c r="T26" s="108"/>
      <c r="U26" s="106">
        <v>250000000</v>
      </c>
      <c r="V26" s="95">
        <v>1.2031000000000001</v>
      </c>
      <c r="W26" s="108"/>
      <c r="X26" s="103">
        <v>250000000</v>
      </c>
      <c r="Y26" s="103">
        <v>300000000</v>
      </c>
    </row>
    <row r="27" spans="1:25" ht="24" thickBot="1">
      <c r="A27" s="134"/>
      <c r="C27" s="84" t="s">
        <v>41</v>
      </c>
      <c r="G27" s="135">
        <f>P21</f>
        <v>1.3090999999999999</v>
      </c>
      <c r="K27" s="118">
        <v>300</v>
      </c>
      <c r="L27" s="105"/>
      <c r="N27" s="93"/>
      <c r="O27" s="108"/>
      <c r="P27" s="108"/>
      <c r="Q27" s="93"/>
      <c r="R27" s="133"/>
      <c r="S27" s="108"/>
      <c r="T27" s="108"/>
      <c r="U27" s="106">
        <v>300000000</v>
      </c>
      <c r="V27" s="95">
        <v>1.1969000000000001</v>
      </c>
      <c r="W27" s="108"/>
      <c r="X27" s="103">
        <v>300000000</v>
      </c>
      <c r="Y27" s="103">
        <v>350000000</v>
      </c>
    </row>
    <row r="28" spans="1:25" ht="21.75" thickTop="1">
      <c r="A28" s="96"/>
      <c r="J28" s="136"/>
      <c r="K28" s="137">
        <v>350</v>
      </c>
      <c r="L28" s="138"/>
      <c r="N28" s="93"/>
      <c r="O28" s="108"/>
      <c r="P28" s="108"/>
      <c r="Q28" s="93"/>
      <c r="R28" s="139"/>
      <c r="S28" s="108"/>
      <c r="T28" s="108"/>
      <c r="U28" s="106">
        <v>350000000</v>
      </c>
      <c r="V28" s="95">
        <v>1.1883999999999999</v>
      </c>
      <c r="W28" s="108"/>
      <c r="X28" s="103">
        <v>350000000</v>
      </c>
      <c r="Y28" s="103">
        <v>400000000</v>
      </c>
    </row>
    <row r="29" spans="1:25" ht="23.25">
      <c r="A29" s="140"/>
      <c r="B29" s="141"/>
      <c r="C29" s="142"/>
      <c r="D29" s="142"/>
      <c r="E29" s="142"/>
      <c r="F29" s="142"/>
      <c r="G29" s="143"/>
      <c r="H29" s="142"/>
      <c r="I29" s="142"/>
      <c r="J29" s="144"/>
      <c r="K29" s="137">
        <v>400</v>
      </c>
      <c r="L29" s="138"/>
      <c r="N29" s="93"/>
      <c r="O29" s="108"/>
      <c r="P29" s="108"/>
      <c r="Q29" s="93"/>
      <c r="R29" s="133"/>
      <c r="S29" s="108"/>
      <c r="T29" s="108"/>
      <c r="U29" s="106">
        <v>400000000</v>
      </c>
      <c r="V29" s="95">
        <v>1.1877</v>
      </c>
      <c r="W29" s="108"/>
      <c r="X29" s="103">
        <v>400000000</v>
      </c>
      <c r="Y29" s="103">
        <v>500000000</v>
      </c>
    </row>
    <row r="30" spans="1:25" ht="21.75" thickBot="1">
      <c r="A30" s="140"/>
      <c r="B30" s="142"/>
      <c r="C30" s="142"/>
      <c r="D30" s="142"/>
      <c r="E30" s="142"/>
      <c r="F30" s="142"/>
      <c r="G30" s="143"/>
      <c r="H30" s="142"/>
      <c r="I30" s="142"/>
      <c r="J30" s="144"/>
      <c r="K30" s="137">
        <v>500</v>
      </c>
      <c r="L30" s="138"/>
      <c r="N30" s="93"/>
      <c r="O30" s="108"/>
      <c r="P30" s="108"/>
      <c r="Q30" s="93"/>
      <c r="R30" s="133"/>
      <c r="S30" s="108"/>
      <c r="T30" s="108"/>
      <c r="U30" s="106">
        <v>500000000</v>
      </c>
      <c r="V30" s="95">
        <v>1.1871</v>
      </c>
      <c r="W30" s="108"/>
      <c r="X30" s="103">
        <v>500000000</v>
      </c>
      <c r="Y30" s="145">
        <v>500000001</v>
      </c>
    </row>
    <row r="31" spans="1:25" ht="21.75" thickBot="1">
      <c r="A31" s="146"/>
      <c r="B31" s="147"/>
      <c r="C31" s="147"/>
      <c r="D31" s="147"/>
      <c r="E31" s="147"/>
      <c r="F31" s="147"/>
      <c r="G31" s="147"/>
      <c r="H31" s="147"/>
      <c r="I31" s="147"/>
      <c r="J31" s="147"/>
      <c r="K31" s="148" t="s">
        <v>40</v>
      </c>
      <c r="L31" s="149"/>
      <c r="N31" s="93"/>
      <c r="O31" s="108"/>
      <c r="P31" s="108"/>
      <c r="Q31" s="93"/>
      <c r="R31" s="133"/>
      <c r="S31" s="108"/>
      <c r="T31" s="108"/>
      <c r="U31" s="150">
        <v>500000001</v>
      </c>
      <c r="V31" s="151">
        <v>1.1805000000000001</v>
      </c>
      <c r="W31" s="108"/>
      <c r="X31" s="145">
        <v>500000001</v>
      </c>
      <c r="Y31" s="152"/>
    </row>
    <row r="32" spans="1:25">
      <c r="A32" s="84" t="s">
        <v>84</v>
      </c>
    </row>
    <row r="33" ht="9.75" customHeight="1"/>
  </sheetData>
  <sheetProtection formatCells="0" formatColumns="0" formatRows="0" selectLockedCells="1"/>
  <mergeCells count="10">
    <mergeCell ref="A1:L1"/>
    <mergeCell ref="A6:J7"/>
    <mergeCell ref="L6:L7"/>
    <mergeCell ref="A12:J13"/>
    <mergeCell ref="E14:E16"/>
    <mergeCell ref="F14:H15"/>
    <mergeCell ref="I14:I16"/>
    <mergeCell ref="F16:H16"/>
    <mergeCell ref="D2:L2"/>
    <mergeCell ref="C3:J3"/>
  </mergeCells>
  <pageMargins left="0.47244094488188981" right="0.41" top="0.51181102362204722" bottom="0.39370078740157483" header="0.31496062992125984" footer="0.31496062992125984"/>
  <pageSetup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P35"/>
  <sheetViews>
    <sheetView zoomScaleNormal="100" zoomScaleSheetLayoutView="100" workbookViewId="0">
      <selection activeCell="Q22" sqref="Q22"/>
    </sheetView>
  </sheetViews>
  <sheetFormatPr defaultColWidth="9.140625" defaultRowHeight="21"/>
  <cols>
    <col min="1" max="1" width="6.5703125" style="154" customWidth="1"/>
    <col min="2" max="2" width="4.42578125" style="154" customWidth="1"/>
    <col min="3" max="3" width="3" style="154" customWidth="1"/>
    <col min="4" max="4" width="3.5703125" style="154" customWidth="1"/>
    <col min="5" max="5" width="4" style="154" customWidth="1"/>
    <col min="6" max="6" width="1.28515625" style="154" customWidth="1"/>
    <col min="7" max="7" width="2.5703125" style="154" customWidth="1"/>
    <col min="8" max="8" width="8.85546875" style="154" customWidth="1"/>
    <col min="9" max="9" width="5.28515625" style="154" customWidth="1"/>
    <col min="10" max="10" width="4.7109375" style="154" customWidth="1"/>
    <col min="11" max="11" width="15" style="154" customWidth="1"/>
    <col min="12" max="12" width="10.42578125" style="154" customWidth="1"/>
    <col min="13" max="13" width="15.85546875" style="198" customWidth="1"/>
    <col min="14" max="14" width="10.28515625" style="154" customWidth="1"/>
    <col min="15" max="16384" width="9.140625" style="154"/>
  </cols>
  <sheetData>
    <row r="1" spans="1:14">
      <c r="A1" s="275" t="s">
        <v>36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153" t="s">
        <v>35</v>
      </c>
    </row>
    <row r="2" spans="1:14">
      <c r="A2" s="155" t="s">
        <v>9</v>
      </c>
      <c r="B2" s="297" t="s">
        <v>27</v>
      </c>
      <c r="C2" s="297"/>
      <c r="D2" s="297"/>
      <c r="E2" s="298">
        <f>ปร.4!E2</f>
        <v>0</v>
      </c>
      <c r="F2" s="298"/>
      <c r="G2" s="298"/>
      <c r="H2" s="298"/>
      <c r="I2" s="298"/>
      <c r="J2" s="298"/>
      <c r="K2" s="298"/>
      <c r="L2" s="298"/>
      <c r="M2" s="298"/>
      <c r="N2" s="298"/>
    </row>
    <row r="3" spans="1:14">
      <c r="A3" s="156" t="s">
        <v>9</v>
      </c>
      <c r="B3" s="286" t="s">
        <v>0</v>
      </c>
      <c r="C3" s="286"/>
      <c r="D3" s="286"/>
      <c r="E3" s="286"/>
      <c r="F3" s="318">
        <f>ปร.4!D3</f>
        <v>0</v>
      </c>
      <c r="G3" s="318"/>
      <c r="H3" s="318"/>
      <c r="I3" s="318"/>
      <c r="J3" s="318"/>
      <c r="K3" s="318"/>
      <c r="L3" s="318"/>
      <c r="M3" s="318"/>
      <c r="N3" s="318"/>
    </row>
    <row r="4" spans="1:14">
      <c r="A4" s="156" t="s">
        <v>9</v>
      </c>
      <c r="B4" s="157" t="s">
        <v>1</v>
      </c>
      <c r="C4" s="157"/>
      <c r="D4" s="157"/>
      <c r="E4" s="158">
        <f>ปร.4!K3</f>
        <v>0</v>
      </c>
      <c r="F4" s="158"/>
      <c r="G4" s="158"/>
      <c r="H4" s="158"/>
      <c r="I4" s="158"/>
      <c r="J4" s="158"/>
      <c r="K4" s="158"/>
      <c r="L4" s="158"/>
      <c r="M4" s="158"/>
      <c r="N4" s="158"/>
    </row>
    <row r="5" spans="1:14">
      <c r="A5" s="156" t="s">
        <v>9</v>
      </c>
      <c r="B5" s="287" t="s">
        <v>28</v>
      </c>
      <c r="C5" s="287"/>
      <c r="D5" s="287"/>
      <c r="E5" s="287"/>
      <c r="F5" s="287"/>
      <c r="G5" s="287"/>
      <c r="H5" s="287"/>
      <c r="I5" s="287"/>
      <c r="J5" s="287"/>
      <c r="K5" s="159" t="s">
        <v>10</v>
      </c>
      <c r="L5" s="200">
        <v>7</v>
      </c>
      <c r="M5" s="287" t="s">
        <v>11</v>
      </c>
      <c r="N5" s="287"/>
    </row>
    <row r="6" spans="1:14">
      <c r="A6" s="156" t="s">
        <v>9</v>
      </c>
      <c r="B6" s="287" t="s">
        <v>2</v>
      </c>
      <c r="C6" s="287"/>
      <c r="D6" s="287"/>
      <c r="E6" s="287"/>
      <c r="F6" s="287"/>
      <c r="G6" s="287"/>
      <c r="H6" s="290">
        <f>ปร.4!K4</f>
        <v>0</v>
      </c>
      <c r="I6" s="290"/>
      <c r="J6" s="290"/>
      <c r="K6" s="291" t="s">
        <v>26</v>
      </c>
      <c r="L6" s="291"/>
      <c r="M6" s="290" t="s">
        <v>26</v>
      </c>
      <c r="N6" s="290"/>
    </row>
    <row r="7" spans="1:14" ht="5.0999999999999996" customHeight="1" thickBot="1">
      <c r="A7" s="160"/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</row>
    <row r="8" spans="1:14" ht="21.75" customHeight="1" thickTop="1">
      <c r="A8" s="276" t="s">
        <v>3</v>
      </c>
      <c r="B8" s="299" t="s">
        <v>4</v>
      </c>
      <c r="C8" s="300"/>
      <c r="D8" s="300"/>
      <c r="E8" s="300"/>
      <c r="F8" s="300"/>
      <c r="G8" s="300"/>
      <c r="H8" s="300"/>
      <c r="I8" s="300"/>
      <c r="J8" s="301"/>
      <c r="K8" s="162" t="s">
        <v>21</v>
      </c>
      <c r="L8" s="308" t="s">
        <v>24</v>
      </c>
      <c r="M8" s="163" t="s">
        <v>18</v>
      </c>
      <c r="N8" s="276" t="s">
        <v>5</v>
      </c>
    </row>
    <row r="9" spans="1:14" ht="21.75" thickBot="1">
      <c r="A9" s="277"/>
      <c r="B9" s="302"/>
      <c r="C9" s="303"/>
      <c r="D9" s="303"/>
      <c r="E9" s="303"/>
      <c r="F9" s="303"/>
      <c r="G9" s="303"/>
      <c r="H9" s="303"/>
      <c r="I9" s="303"/>
      <c r="J9" s="304"/>
      <c r="K9" s="164" t="s">
        <v>19</v>
      </c>
      <c r="L9" s="309"/>
      <c r="M9" s="164" t="s">
        <v>19</v>
      </c>
      <c r="N9" s="277"/>
    </row>
    <row r="10" spans="1:14" ht="21.75" thickTop="1">
      <c r="A10" s="165">
        <v>1</v>
      </c>
      <c r="B10" s="310" t="s">
        <v>30</v>
      </c>
      <c r="C10" s="311"/>
      <c r="D10" s="311"/>
      <c r="E10" s="311"/>
      <c r="F10" s="311"/>
      <c r="G10" s="311"/>
      <c r="H10" s="311"/>
      <c r="I10" s="311"/>
      <c r="J10" s="312"/>
      <c r="K10" s="166">
        <f>'Factor F'!G26</f>
        <v>0</v>
      </c>
      <c r="L10" s="167">
        <f>'Factor F'!G27</f>
        <v>1.3090999999999999</v>
      </c>
      <c r="M10" s="166">
        <f>K10*L10</f>
        <v>0</v>
      </c>
      <c r="N10" s="168"/>
    </row>
    <row r="11" spans="1:14">
      <c r="A11" s="169"/>
      <c r="B11" s="288"/>
      <c r="C11" s="287"/>
      <c r="D11" s="287"/>
      <c r="E11" s="287"/>
      <c r="F11" s="287"/>
      <c r="G11" s="287"/>
      <c r="H11" s="287"/>
      <c r="I11" s="287"/>
      <c r="J11" s="289"/>
      <c r="K11" s="170"/>
      <c r="L11" s="171"/>
      <c r="M11" s="170"/>
      <c r="N11" s="171"/>
    </row>
    <row r="12" spans="1:14">
      <c r="A12" s="169"/>
      <c r="B12" s="282"/>
      <c r="C12" s="283"/>
      <c r="D12" s="283"/>
      <c r="E12" s="283"/>
      <c r="F12" s="283"/>
      <c r="G12" s="283"/>
      <c r="H12" s="283"/>
      <c r="I12" s="280"/>
      <c r="J12" s="281"/>
      <c r="K12" s="172"/>
      <c r="L12" s="171"/>
      <c r="M12" s="170"/>
      <c r="N12" s="171"/>
    </row>
    <row r="13" spans="1:14" ht="18.75" customHeight="1">
      <c r="A13" s="173"/>
      <c r="B13" s="282"/>
      <c r="C13" s="283"/>
      <c r="D13" s="283"/>
      <c r="E13" s="283"/>
      <c r="F13" s="283"/>
      <c r="G13" s="283"/>
      <c r="H13" s="283"/>
      <c r="I13" s="280"/>
      <c r="J13" s="281"/>
      <c r="K13" s="174"/>
      <c r="L13" s="171"/>
      <c r="M13" s="175"/>
      <c r="N13" s="171"/>
    </row>
    <row r="14" spans="1:14" s="179" customFormat="1" ht="18.75">
      <c r="A14" s="176"/>
      <c r="B14" s="284"/>
      <c r="C14" s="285"/>
      <c r="D14" s="285"/>
      <c r="E14" s="285"/>
      <c r="F14" s="285"/>
      <c r="G14" s="285"/>
      <c r="H14" s="285"/>
      <c r="I14" s="278"/>
      <c r="J14" s="279"/>
      <c r="K14" s="177"/>
      <c r="L14" s="177"/>
      <c r="M14" s="178"/>
      <c r="N14" s="177"/>
    </row>
    <row r="15" spans="1:14" s="179" customFormat="1" ht="18.75">
      <c r="A15" s="177"/>
      <c r="B15" s="282"/>
      <c r="C15" s="283"/>
      <c r="D15" s="283"/>
      <c r="E15" s="283"/>
      <c r="F15" s="283"/>
      <c r="G15" s="283"/>
      <c r="H15" s="283"/>
      <c r="I15" s="280"/>
      <c r="J15" s="281"/>
      <c r="K15" s="177"/>
      <c r="L15" s="177"/>
      <c r="M15" s="178"/>
      <c r="N15" s="177"/>
    </row>
    <row r="16" spans="1:14" s="179" customFormat="1" ht="18.75">
      <c r="A16" s="177"/>
      <c r="B16" s="282"/>
      <c r="C16" s="283"/>
      <c r="D16" s="283"/>
      <c r="E16" s="283"/>
      <c r="F16" s="283"/>
      <c r="G16" s="283"/>
      <c r="H16" s="283"/>
      <c r="I16" s="280"/>
      <c r="J16" s="281"/>
      <c r="K16" s="177"/>
      <c r="L16" s="177"/>
      <c r="M16" s="178"/>
      <c r="N16" s="177"/>
    </row>
    <row r="17" spans="1:16" s="179" customFormat="1" ht="19.5" thickBot="1">
      <c r="A17" s="180"/>
      <c r="B17" s="321"/>
      <c r="C17" s="322"/>
      <c r="D17" s="322"/>
      <c r="E17" s="322"/>
      <c r="F17" s="322"/>
      <c r="G17" s="322"/>
      <c r="H17" s="322"/>
      <c r="I17" s="319"/>
      <c r="J17" s="320"/>
      <c r="K17" s="180"/>
      <c r="L17" s="180"/>
      <c r="M17" s="181"/>
      <c r="N17" s="180"/>
    </row>
    <row r="18" spans="1:16" ht="21.75" thickTop="1">
      <c r="A18" s="305" t="s">
        <v>20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7"/>
      <c r="M18" s="182">
        <f>SUM(M10:M17)</f>
        <v>0</v>
      </c>
      <c r="N18" s="183"/>
    </row>
    <row r="19" spans="1:16" ht="21.75" thickBot="1">
      <c r="A19" s="313" t="str">
        <f>"("&amp;BAHTTEXT(M19)&amp;")"</f>
        <v>(ศูนย์บาทถ้วน)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  <c r="L19" s="184" t="s">
        <v>25</v>
      </c>
      <c r="M19" s="199">
        <f>ROUNDDOWN(M18,-2)</f>
        <v>0</v>
      </c>
      <c r="N19" s="185"/>
    </row>
    <row r="20" spans="1:16" s="179" customFormat="1" ht="24" customHeight="1" thickTop="1">
      <c r="B20" s="292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</row>
    <row r="21" spans="1:16" s="179" customFormat="1" ht="23.25" customHeight="1">
      <c r="A21" s="274" t="s">
        <v>89</v>
      </c>
      <c r="B21" s="274"/>
      <c r="C21" s="274"/>
      <c r="D21" s="274"/>
      <c r="E21" s="274"/>
      <c r="F21" s="274"/>
      <c r="G21" s="274"/>
      <c r="H21" s="274"/>
      <c r="I21" s="274"/>
      <c r="J21" s="274"/>
      <c r="K21" s="274" t="s">
        <v>88</v>
      </c>
      <c r="L21" s="274"/>
      <c r="M21" s="274"/>
      <c r="N21" s="274"/>
      <c r="O21" s="154"/>
    </row>
    <row r="22" spans="1:16" ht="25.15" customHeight="1">
      <c r="A22" s="274" t="s">
        <v>85</v>
      </c>
      <c r="B22" s="274"/>
      <c r="C22" s="274"/>
      <c r="D22" s="274"/>
      <c r="E22" s="274"/>
      <c r="F22" s="274"/>
      <c r="G22" s="274"/>
      <c r="H22" s="274"/>
      <c r="I22" s="274"/>
      <c r="J22" s="274"/>
      <c r="K22" s="274" t="s">
        <v>86</v>
      </c>
      <c r="L22" s="274"/>
      <c r="M22" s="274"/>
      <c r="N22" s="274"/>
      <c r="O22" s="187"/>
    </row>
    <row r="23" spans="1:16" ht="24.75" customHeight="1">
      <c r="A23" s="179"/>
      <c r="B23" s="225"/>
      <c r="C23" s="225"/>
      <c r="D23" s="225"/>
      <c r="E23" s="225"/>
      <c r="F23" s="225"/>
      <c r="G23" s="225"/>
      <c r="H23" s="225"/>
      <c r="I23" s="225"/>
      <c r="J23" s="225"/>
      <c r="K23" s="226"/>
      <c r="L23" s="227"/>
      <c r="M23" s="227"/>
      <c r="N23" s="227"/>
      <c r="O23" s="224"/>
    </row>
    <row r="24" spans="1:16" s="179" customFormat="1">
      <c r="H24" s="295" t="s">
        <v>88</v>
      </c>
      <c r="I24" s="295"/>
      <c r="J24" s="295"/>
      <c r="K24" s="295"/>
      <c r="L24" s="295"/>
      <c r="M24" s="228"/>
      <c r="N24" s="228"/>
    </row>
    <row r="25" spans="1:16" s="179" customFormat="1">
      <c r="H25" s="295" t="s">
        <v>87</v>
      </c>
      <c r="I25" s="295"/>
      <c r="J25" s="295"/>
      <c r="K25" s="295"/>
      <c r="L25" s="295"/>
      <c r="M25" s="228"/>
      <c r="N25" s="228"/>
    </row>
    <row r="26" spans="1:16" ht="24" customHeight="1">
      <c r="B26" s="294"/>
      <c r="C26" s="294"/>
      <c r="D26" s="294"/>
      <c r="E26" s="294"/>
      <c r="F26" s="294"/>
      <c r="G26" s="294"/>
      <c r="H26" s="293"/>
      <c r="I26" s="293"/>
      <c r="J26" s="293"/>
      <c r="K26" s="293"/>
      <c r="L26" s="296"/>
      <c r="M26" s="296"/>
      <c r="N26" s="296"/>
      <c r="O26" s="190"/>
      <c r="P26" s="190"/>
    </row>
    <row r="27" spans="1:16" s="179" customFormat="1">
      <c r="A27" s="191"/>
      <c r="B27" s="292"/>
      <c r="C27" s="292"/>
      <c r="D27" s="292"/>
      <c r="E27" s="292"/>
      <c r="F27" s="292"/>
      <c r="G27" s="292"/>
      <c r="H27" s="317"/>
      <c r="I27" s="317"/>
      <c r="J27" s="317"/>
      <c r="K27" s="317"/>
      <c r="L27" s="296"/>
      <c r="M27" s="296"/>
      <c r="N27" s="296"/>
      <c r="O27" s="190"/>
      <c r="P27" s="190"/>
    </row>
    <row r="28" spans="1:16" s="179" customFormat="1" ht="12" customHeight="1">
      <c r="A28" s="191"/>
      <c r="B28" s="186"/>
      <c r="C28" s="186"/>
      <c r="D28" s="186"/>
      <c r="E28" s="186"/>
      <c r="F28" s="186"/>
      <c r="G28" s="186"/>
      <c r="H28" s="188"/>
      <c r="I28" s="188"/>
      <c r="J28" s="188"/>
      <c r="K28" s="188"/>
      <c r="L28" s="189"/>
      <c r="M28" s="189"/>
      <c r="N28" s="189"/>
      <c r="O28" s="190"/>
      <c r="P28" s="190"/>
    </row>
    <row r="29" spans="1:16" ht="24" customHeight="1">
      <c r="A29" s="192"/>
      <c r="B29" s="294"/>
      <c r="C29" s="294"/>
      <c r="D29" s="294"/>
      <c r="E29" s="294"/>
      <c r="F29" s="294"/>
      <c r="G29" s="294"/>
      <c r="H29" s="293"/>
      <c r="I29" s="293"/>
      <c r="J29" s="293"/>
      <c r="K29" s="293"/>
      <c r="L29" s="315"/>
      <c r="M29" s="315"/>
      <c r="N29" s="315"/>
      <c r="O29" s="194"/>
      <c r="P29" s="194"/>
    </row>
    <row r="30" spans="1:16" s="179" customFormat="1">
      <c r="A30" s="192"/>
      <c r="B30" s="292"/>
      <c r="C30" s="292"/>
      <c r="D30" s="292"/>
      <c r="E30" s="292"/>
      <c r="F30" s="292"/>
      <c r="G30" s="292"/>
      <c r="H30" s="316"/>
      <c r="I30" s="316"/>
      <c r="J30" s="316"/>
      <c r="K30" s="316"/>
      <c r="L30" s="296"/>
      <c r="M30" s="296"/>
      <c r="N30" s="296"/>
      <c r="O30" s="190"/>
      <c r="P30" s="190"/>
    </row>
    <row r="31" spans="1:16" ht="30" customHeight="1">
      <c r="B31" s="294"/>
      <c r="C31" s="294"/>
      <c r="D31" s="294"/>
      <c r="E31" s="294"/>
      <c r="F31" s="294"/>
      <c r="G31" s="294"/>
      <c r="H31" s="293"/>
      <c r="I31" s="274"/>
      <c r="J31" s="274"/>
      <c r="K31" s="274"/>
      <c r="L31" s="196"/>
      <c r="M31" s="196"/>
    </row>
    <row r="32" spans="1:16" ht="30" customHeight="1">
      <c r="B32" s="294"/>
      <c r="C32" s="294"/>
      <c r="D32" s="294"/>
      <c r="E32" s="294"/>
      <c r="F32" s="294"/>
      <c r="G32" s="294"/>
      <c r="H32" s="293"/>
      <c r="I32" s="274"/>
      <c r="J32" s="274"/>
      <c r="K32" s="274"/>
      <c r="L32" s="196"/>
      <c r="M32" s="196"/>
    </row>
    <row r="33" spans="2:13" s="179" customFormat="1" ht="18.75"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M33" s="197"/>
    </row>
    <row r="34" spans="2:13" s="179" customFormat="1" ht="18.75"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M34" s="197"/>
    </row>
    <row r="35" spans="2:13" s="179" customFormat="1" ht="18.75"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M35" s="197"/>
    </row>
  </sheetData>
  <sheetProtection formatCells="0" formatColumns="0" formatRows="0" selectLockedCells="1"/>
  <mergeCells count="58">
    <mergeCell ref="B17:H17"/>
    <mergeCell ref="B16:H16"/>
    <mergeCell ref="I16:J16"/>
    <mergeCell ref="B20:G20"/>
    <mergeCell ref="L29:N29"/>
    <mergeCell ref="H30:K30"/>
    <mergeCell ref="B29:G29"/>
    <mergeCell ref="L27:N27"/>
    <mergeCell ref="H27:K27"/>
    <mergeCell ref="L30:N30"/>
    <mergeCell ref="H25:L25"/>
    <mergeCell ref="L26:N26"/>
    <mergeCell ref="B2:D2"/>
    <mergeCell ref="E2:N2"/>
    <mergeCell ref="B8:J9"/>
    <mergeCell ref="A18:L18"/>
    <mergeCell ref="N8:N9"/>
    <mergeCell ref="L8:L9"/>
    <mergeCell ref="B10:J10"/>
    <mergeCell ref="L20:N20"/>
    <mergeCell ref="H20:K20"/>
    <mergeCell ref="B12:H12"/>
    <mergeCell ref="A19:K19"/>
    <mergeCell ref="F3:N3"/>
    <mergeCell ref="I17:J17"/>
    <mergeCell ref="I13:J13"/>
    <mergeCell ref="M5:N5"/>
    <mergeCell ref="H6:J6"/>
    <mergeCell ref="K6:L6"/>
    <mergeCell ref="B13:H13"/>
    <mergeCell ref="B33:G33"/>
    <mergeCell ref="H33:K33"/>
    <mergeCell ref="H32:K32"/>
    <mergeCell ref="B31:G31"/>
    <mergeCell ref="H31:K31"/>
    <mergeCell ref="B32:G32"/>
    <mergeCell ref="B27:G27"/>
    <mergeCell ref="B26:G26"/>
    <mergeCell ref="B30:G30"/>
    <mergeCell ref="H26:K26"/>
    <mergeCell ref="H29:K29"/>
    <mergeCell ref="H24:L24"/>
    <mergeCell ref="K21:N21"/>
    <mergeCell ref="K22:N22"/>
    <mergeCell ref="A21:J21"/>
    <mergeCell ref="A22:J22"/>
    <mergeCell ref="A1:M1"/>
    <mergeCell ref="A8:A9"/>
    <mergeCell ref="I14:J14"/>
    <mergeCell ref="I15:J15"/>
    <mergeCell ref="B15:H15"/>
    <mergeCell ref="B14:H14"/>
    <mergeCell ref="B3:E3"/>
    <mergeCell ref="B6:G6"/>
    <mergeCell ref="B11:J11"/>
    <mergeCell ref="I12:J12"/>
    <mergeCell ref="M6:N6"/>
    <mergeCell ref="B5:J5"/>
  </mergeCells>
  <phoneticPr fontId="2" type="noConversion"/>
  <pageMargins left="0.47244094488188981" right="0.19685039370078741" top="0.78740157480314965" bottom="0.39370078740157483" header="0.19685039370078741" footer="0.39370078740157483"/>
  <pageSetup paperSize="9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M32"/>
  <sheetViews>
    <sheetView tabSelected="1" topLeftCell="A28" zoomScaleNormal="100" zoomScaleSheetLayoutView="100" workbookViewId="0">
      <selection activeCell="P32" sqref="P32"/>
    </sheetView>
  </sheetViews>
  <sheetFormatPr defaultColWidth="9.140625" defaultRowHeight="21"/>
  <cols>
    <col min="1" max="1" width="7.85546875" style="154" customWidth="1"/>
    <col min="2" max="2" width="1.28515625" style="154" customWidth="1"/>
    <col min="3" max="3" width="5.140625" style="154" customWidth="1"/>
    <col min="4" max="4" width="6.42578125" style="154" customWidth="1"/>
    <col min="5" max="5" width="5.85546875" style="154" customWidth="1"/>
    <col min="6" max="6" width="19.140625" style="154" customWidth="1"/>
    <col min="7" max="7" width="14.7109375" style="154" customWidth="1"/>
    <col min="8" max="8" width="3.28515625" style="154" customWidth="1"/>
    <col min="9" max="9" width="3.85546875" style="198" customWidth="1"/>
    <col min="10" max="10" width="8.42578125" style="198" customWidth="1"/>
    <col min="11" max="11" width="5.85546875" style="198" customWidth="1"/>
    <col min="12" max="12" width="16.85546875" style="154" customWidth="1"/>
    <col min="13" max="13" width="3.28515625" style="154" customWidth="1"/>
    <col min="14" max="16384" width="9.140625" style="154"/>
  </cols>
  <sheetData>
    <row r="1" spans="1:12" ht="22.5">
      <c r="A1" s="340" t="s">
        <v>36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201" t="s">
        <v>32</v>
      </c>
    </row>
    <row r="2" spans="1:12">
      <c r="A2" s="297" t="s">
        <v>27</v>
      </c>
      <c r="B2" s="297"/>
      <c r="C2" s="297"/>
      <c r="D2" s="354">
        <f>+ปร.5!E2</f>
        <v>0</v>
      </c>
      <c r="E2" s="354"/>
      <c r="F2" s="354"/>
      <c r="G2" s="354"/>
      <c r="H2" s="354"/>
      <c r="I2" s="354"/>
      <c r="J2" s="354"/>
      <c r="K2" s="354"/>
      <c r="L2" s="354"/>
    </row>
    <row r="3" spans="1:12">
      <c r="A3" s="286" t="s">
        <v>0</v>
      </c>
      <c r="B3" s="286"/>
      <c r="C3" s="286"/>
      <c r="D3" s="158">
        <f>+ปร.5!F3</f>
        <v>0</v>
      </c>
      <c r="E3" s="158"/>
      <c r="F3" s="202"/>
      <c r="G3" s="202"/>
      <c r="I3" s="203"/>
      <c r="J3" s="204"/>
      <c r="K3" s="204"/>
      <c r="L3" s="204"/>
    </row>
    <row r="4" spans="1:12">
      <c r="A4" s="286" t="s">
        <v>1</v>
      </c>
      <c r="B4" s="286"/>
      <c r="C4" s="158"/>
      <c r="D4" s="158" t="s">
        <v>82</v>
      </c>
      <c r="E4" s="158"/>
      <c r="F4" s="158"/>
      <c r="G4" s="158"/>
      <c r="H4" s="158"/>
      <c r="I4" s="158"/>
      <c r="J4" s="158"/>
      <c r="K4" s="158"/>
      <c r="L4" s="158"/>
    </row>
    <row r="5" spans="1:12">
      <c r="A5" s="287" t="s">
        <v>29</v>
      </c>
      <c r="B5" s="287"/>
      <c r="C5" s="287"/>
      <c r="D5" s="287"/>
      <c r="E5" s="287"/>
      <c r="F5" s="287"/>
      <c r="G5" s="205"/>
      <c r="H5" s="287" t="s">
        <v>10</v>
      </c>
      <c r="I5" s="287"/>
      <c r="J5" s="347">
        <v>10</v>
      </c>
      <c r="K5" s="347"/>
      <c r="L5" s="206" t="s">
        <v>11</v>
      </c>
    </row>
    <row r="6" spans="1:12">
      <c r="A6" s="287" t="s">
        <v>2</v>
      </c>
      <c r="B6" s="287"/>
      <c r="C6" s="287"/>
      <c r="D6" s="287"/>
      <c r="E6" s="206"/>
      <c r="F6" s="207">
        <f>ปร.4!K4</f>
        <v>0</v>
      </c>
      <c r="G6" s="206"/>
      <c r="H6" s="287"/>
      <c r="I6" s="287"/>
      <c r="J6" s="287"/>
      <c r="K6" s="290" t="str">
        <f>ปร.5!M6</f>
        <v xml:space="preserve"> </v>
      </c>
      <c r="L6" s="290"/>
    </row>
    <row r="7" spans="1:12" ht="12" customHeight="1" thickBot="1">
      <c r="A7" s="351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</row>
    <row r="8" spans="1:12" ht="21.75" customHeight="1" thickTop="1">
      <c r="A8" s="352" t="s">
        <v>3</v>
      </c>
      <c r="B8" s="299" t="s">
        <v>4</v>
      </c>
      <c r="C8" s="300"/>
      <c r="D8" s="300"/>
      <c r="E8" s="300"/>
      <c r="F8" s="300"/>
      <c r="G8" s="300"/>
      <c r="H8" s="301"/>
      <c r="I8" s="344" t="s">
        <v>18</v>
      </c>
      <c r="J8" s="345"/>
      <c r="K8" s="346"/>
      <c r="L8" s="352" t="s">
        <v>5</v>
      </c>
    </row>
    <row r="9" spans="1:12" ht="21.75" customHeight="1" thickBot="1">
      <c r="A9" s="353"/>
      <c r="B9" s="302"/>
      <c r="C9" s="303"/>
      <c r="D9" s="303"/>
      <c r="E9" s="303"/>
      <c r="F9" s="303"/>
      <c r="G9" s="303"/>
      <c r="H9" s="304"/>
      <c r="I9" s="334" t="s">
        <v>19</v>
      </c>
      <c r="J9" s="335"/>
      <c r="K9" s="336"/>
      <c r="L9" s="353"/>
    </row>
    <row r="10" spans="1:12" ht="21.75" thickTop="1">
      <c r="A10" s="168"/>
      <c r="B10" s="348" t="s">
        <v>6</v>
      </c>
      <c r="C10" s="349"/>
      <c r="D10" s="349"/>
      <c r="E10" s="349"/>
      <c r="F10" s="349"/>
      <c r="G10" s="349"/>
      <c r="H10" s="350"/>
      <c r="I10" s="341"/>
      <c r="J10" s="342"/>
      <c r="K10" s="343"/>
      <c r="L10" s="168"/>
    </row>
    <row r="11" spans="1:12">
      <c r="A11" s="208">
        <f>A10+1</f>
        <v>1</v>
      </c>
      <c r="B11" s="288" t="s">
        <v>31</v>
      </c>
      <c r="C11" s="287"/>
      <c r="D11" s="287"/>
      <c r="E11" s="287"/>
      <c r="F11" s="287"/>
      <c r="G11" s="287"/>
      <c r="H11" s="289"/>
      <c r="I11" s="337">
        <f>+ปร.5!M19</f>
        <v>0</v>
      </c>
      <c r="J11" s="338"/>
      <c r="K11" s="339"/>
      <c r="L11" s="171"/>
    </row>
    <row r="12" spans="1:12">
      <c r="A12" s="208"/>
      <c r="B12" s="288"/>
      <c r="C12" s="287"/>
      <c r="D12" s="287"/>
      <c r="E12" s="287"/>
      <c r="F12" s="287"/>
      <c r="G12" s="287"/>
      <c r="H12" s="289"/>
      <c r="I12" s="337"/>
      <c r="J12" s="338"/>
      <c r="K12" s="339"/>
      <c r="L12" s="171"/>
    </row>
    <row r="13" spans="1:12">
      <c r="A13" s="208"/>
      <c r="B13" s="288"/>
      <c r="C13" s="287"/>
      <c r="D13" s="287"/>
      <c r="E13" s="287"/>
      <c r="F13" s="287"/>
      <c r="G13" s="287"/>
      <c r="H13" s="289"/>
      <c r="I13" s="337"/>
      <c r="J13" s="338"/>
      <c r="K13" s="339"/>
      <c r="L13" s="171"/>
    </row>
    <row r="14" spans="1:12">
      <c r="A14" s="169"/>
      <c r="B14" s="331"/>
      <c r="C14" s="332"/>
      <c r="D14" s="332"/>
      <c r="E14" s="332"/>
      <c r="F14" s="332"/>
      <c r="G14" s="332"/>
      <c r="H14" s="333"/>
      <c r="I14" s="337"/>
      <c r="J14" s="338"/>
      <c r="K14" s="339"/>
      <c r="L14" s="171"/>
    </row>
    <row r="15" spans="1:12">
      <c r="A15" s="169"/>
      <c r="B15" s="331"/>
      <c r="C15" s="332"/>
      <c r="D15" s="332"/>
      <c r="E15" s="332"/>
      <c r="F15" s="332"/>
      <c r="G15" s="332"/>
      <c r="H15" s="333"/>
      <c r="I15" s="337"/>
      <c r="J15" s="338"/>
      <c r="K15" s="339"/>
      <c r="L15" s="171"/>
    </row>
    <row r="16" spans="1:12">
      <c r="A16" s="169"/>
      <c r="B16" s="331"/>
      <c r="C16" s="332"/>
      <c r="D16" s="332"/>
      <c r="E16" s="332"/>
      <c r="F16" s="332"/>
      <c r="G16" s="332"/>
      <c r="H16" s="333"/>
      <c r="I16" s="337"/>
      <c r="J16" s="338"/>
      <c r="K16" s="339"/>
      <c r="L16" s="171"/>
    </row>
    <row r="17" spans="1:13">
      <c r="A17" s="169"/>
      <c r="B17" s="331"/>
      <c r="C17" s="332"/>
      <c r="D17" s="332"/>
      <c r="E17" s="332"/>
      <c r="F17" s="332"/>
      <c r="G17" s="332"/>
      <c r="H17" s="333"/>
      <c r="I17" s="337"/>
      <c r="J17" s="338"/>
      <c r="K17" s="339"/>
      <c r="L17" s="171"/>
    </row>
    <row r="18" spans="1:13">
      <c r="A18" s="169"/>
      <c r="B18" s="331"/>
      <c r="C18" s="332"/>
      <c r="D18" s="332"/>
      <c r="E18" s="332"/>
      <c r="F18" s="332"/>
      <c r="G18" s="332"/>
      <c r="H18" s="333"/>
      <c r="I18" s="337"/>
      <c r="J18" s="338"/>
      <c r="K18" s="339"/>
      <c r="L18" s="171"/>
    </row>
    <row r="19" spans="1:13" ht="21.75" thickBot="1">
      <c r="A19" s="209"/>
      <c r="B19" s="323"/>
      <c r="C19" s="324"/>
      <c r="D19" s="324"/>
      <c r="E19" s="324"/>
      <c r="F19" s="324"/>
      <c r="G19" s="324"/>
      <c r="H19" s="325"/>
      <c r="I19" s="326"/>
      <c r="J19" s="327"/>
      <c r="K19" s="328"/>
      <c r="L19" s="210"/>
    </row>
    <row r="20" spans="1:13" ht="22.5" thickTop="1" thickBot="1">
      <c r="A20" s="358" t="s">
        <v>6</v>
      </c>
      <c r="B20" s="305" t="s">
        <v>8</v>
      </c>
      <c r="C20" s="306"/>
      <c r="D20" s="306"/>
      <c r="E20" s="306"/>
      <c r="F20" s="306"/>
      <c r="G20" s="306"/>
      <c r="H20" s="307"/>
      <c r="I20" s="355">
        <f>SUM(I11:I19)</f>
        <v>0</v>
      </c>
      <c r="J20" s="356"/>
      <c r="K20" s="357"/>
      <c r="L20" s="211"/>
    </row>
    <row r="21" spans="1:13" ht="22.5" thickTop="1" thickBot="1">
      <c r="A21" s="277"/>
      <c r="B21" s="313" t="str">
        <f>"("&amp;BAHTTEXT(I20)&amp;")"</f>
        <v>(ศูนย์บาทถ้วน)</v>
      </c>
      <c r="C21" s="314"/>
      <c r="D21" s="314"/>
      <c r="E21" s="314"/>
      <c r="F21" s="314"/>
      <c r="G21" s="314"/>
      <c r="H21" s="314"/>
      <c r="I21" s="314"/>
      <c r="J21" s="314"/>
      <c r="K21" s="314"/>
      <c r="L21" s="212"/>
    </row>
    <row r="22" spans="1:13" s="213" customFormat="1" ht="21.75" thickTop="1">
      <c r="B22" s="330"/>
      <c r="C22" s="330"/>
      <c r="D22" s="330"/>
      <c r="E22" s="214"/>
      <c r="F22" s="292"/>
      <c r="G22" s="292"/>
      <c r="H22" s="186"/>
      <c r="I22" s="179"/>
      <c r="J22" s="179"/>
      <c r="K22" s="179"/>
      <c r="L22" s="179"/>
    </row>
    <row r="23" spans="1:13" s="215" customFormat="1">
      <c r="A23" s="154"/>
      <c r="B23" s="274"/>
      <c r="C23" s="274"/>
      <c r="D23" s="274"/>
      <c r="E23" s="359"/>
      <c r="F23" s="359"/>
      <c r="G23" s="359"/>
      <c r="H23" s="359"/>
      <c r="I23" s="360"/>
      <c r="J23" s="360"/>
      <c r="K23" s="360"/>
      <c r="L23" s="360"/>
      <c r="M23" s="216"/>
    </row>
    <row r="24" spans="1:13" s="215" customFormat="1" ht="12" customHeight="1">
      <c r="A24" s="154"/>
      <c r="B24" s="195"/>
      <c r="C24" s="195"/>
      <c r="D24" s="195"/>
      <c r="E24" s="186"/>
      <c r="F24" s="186"/>
      <c r="G24" s="186"/>
      <c r="H24" s="186"/>
      <c r="I24" s="217"/>
      <c r="J24" s="217"/>
      <c r="K24" s="217"/>
      <c r="L24" s="217"/>
      <c r="M24" s="216"/>
    </row>
    <row r="25" spans="1:13" ht="24" customHeight="1">
      <c r="A25" s="294"/>
      <c r="B25" s="294"/>
      <c r="C25" s="294"/>
      <c r="D25" s="294"/>
      <c r="E25" s="293"/>
      <c r="F25" s="293"/>
      <c r="G25" s="293"/>
      <c r="H25" s="293"/>
      <c r="I25" s="189"/>
      <c r="K25" s="218"/>
      <c r="L25" s="218"/>
      <c r="M25" s="219"/>
    </row>
    <row r="26" spans="1:13">
      <c r="B26" s="274"/>
      <c r="C26" s="274"/>
      <c r="D26" s="274"/>
      <c r="E26" s="359"/>
      <c r="F26" s="359"/>
      <c r="G26" s="359"/>
      <c r="H26" s="359"/>
      <c r="I26" s="189"/>
      <c r="K26" s="218"/>
      <c r="L26" s="218"/>
      <c r="M26" s="219"/>
    </row>
    <row r="27" spans="1:13" ht="11.25" customHeight="1">
      <c r="B27" s="195"/>
      <c r="C27" s="195"/>
      <c r="D27" s="195"/>
      <c r="E27" s="186"/>
      <c r="F27" s="186"/>
      <c r="G27" s="186"/>
      <c r="H27" s="186"/>
      <c r="I27" s="189"/>
      <c r="K27" s="218"/>
      <c r="L27" s="218"/>
      <c r="M27" s="219"/>
    </row>
    <row r="28" spans="1:13" ht="24" customHeight="1">
      <c r="A28" s="294"/>
      <c r="B28" s="294"/>
      <c r="C28" s="294"/>
      <c r="D28" s="294"/>
      <c r="E28" s="293"/>
      <c r="F28" s="293"/>
      <c r="G28" s="293"/>
      <c r="H28" s="293"/>
      <c r="I28" s="193"/>
      <c r="J28" s="196"/>
      <c r="K28" s="220"/>
      <c r="L28" s="220"/>
      <c r="M28" s="219"/>
    </row>
    <row r="29" spans="1:13">
      <c r="B29" s="274"/>
      <c r="C29" s="274"/>
      <c r="D29" s="274"/>
      <c r="E29" s="292"/>
      <c r="F29" s="292"/>
      <c r="G29" s="292"/>
      <c r="H29" s="292"/>
      <c r="I29" s="189"/>
      <c r="K29" s="190"/>
      <c r="L29" s="221"/>
      <c r="M29" s="219"/>
    </row>
    <row r="30" spans="1:13" ht="37.5" customHeight="1">
      <c r="B30" s="274"/>
      <c r="C30" s="274"/>
      <c r="D30" s="274"/>
      <c r="E30" s="195"/>
      <c r="F30" s="329"/>
      <c r="G30" s="329"/>
      <c r="H30" s="222"/>
      <c r="I30" s="223"/>
      <c r="J30" s="223"/>
      <c r="K30" s="223"/>
    </row>
    <row r="31" spans="1:13" ht="30" customHeight="1">
      <c r="A31" s="294"/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</row>
    <row r="32" spans="1:13"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</row>
  </sheetData>
  <sheetProtection formatCells="0" formatColumns="0" formatRows="0" selectLockedCells="1"/>
  <mergeCells count="58">
    <mergeCell ref="L8:L9"/>
    <mergeCell ref="A3:C3"/>
    <mergeCell ref="I17:K17"/>
    <mergeCell ref="B16:H16"/>
    <mergeCell ref="I20:K20"/>
    <mergeCell ref="B13:H13"/>
    <mergeCell ref="I12:K12"/>
    <mergeCell ref="B15:H15"/>
    <mergeCell ref="I13:K13"/>
    <mergeCell ref="B11:H11"/>
    <mergeCell ref="I11:K11"/>
    <mergeCell ref="A20:A21"/>
    <mergeCell ref="B18:H18"/>
    <mergeCell ref="A1:K1"/>
    <mergeCell ref="I10:K10"/>
    <mergeCell ref="K6:L6"/>
    <mergeCell ref="B8:H9"/>
    <mergeCell ref="I8:K8"/>
    <mergeCell ref="A6:D6"/>
    <mergeCell ref="H5:I5"/>
    <mergeCell ref="A2:C2"/>
    <mergeCell ref="J5:K5"/>
    <mergeCell ref="H6:J6"/>
    <mergeCell ref="B10:H10"/>
    <mergeCell ref="A5:F5"/>
    <mergeCell ref="A7:L7"/>
    <mergeCell ref="A8:A9"/>
    <mergeCell ref="D2:L2"/>
    <mergeCell ref="A4:B4"/>
    <mergeCell ref="B17:H17"/>
    <mergeCell ref="I9:K9"/>
    <mergeCell ref="B12:H12"/>
    <mergeCell ref="I18:K18"/>
    <mergeCell ref="I14:K14"/>
    <mergeCell ref="I15:K15"/>
    <mergeCell ref="I16:K16"/>
    <mergeCell ref="B14:H14"/>
    <mergeCell ref="B19:H19"/>
    <mergeCell ref="I19:K19"/>
    <mergeCell ref="B26:D26"/>
    <mergeCell ref="B30:D30"/>
    <mergeCell ref="F30:G30"/>
    <mergeCell ref="B20:H20"/>
    <mergeCell ref="A25:D25"/>
    <mergeCell ref="B22:D22"/>
    <mergeCell ref="B23:D23"/>
    <mergeCell ref="A28:D28"/>
    <mergeCell ref="B21:K21"/>
    <mergeCell ref="E28:H28"/>
    <mergeCell ref="E29:H29"/>
    <mergeCell ref="E25:H25"/>
    <mergeCell ref="A31:L31"/>
    <mergeCell ref="B32:L32"/>
    <mergeCell ref="F22:G22"/>
    <mergeCell ref="E26:H26"/>
    <mergeCell ref="E23:H23"/>
    <mergeCell ref="I23:L23"/>
    <mergeCell ref="B29:D29"/>
  </mergeCells>
  <phoneticPr fontId="2" type="noConversion"/>
  <pageMargins left="0.59055118110236227" right="0.19685039370078741" top="0.6692913385826772" bottom="0.6692913385826772" header="0.19685039370078741" footer="0.51181102362204722"/>
  <pageSetup paperSize="9" scale="97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4</vt:i4>
      </vt:variant>
    </vt:vector>
  </HeadingPairs>
  <TitlesOfParts>
    <vt:vector size="8" baseType="lpstr">
      <vt:lpstr>ปร.4</vt:lpstr>
      <vt:lpstr>Factor F</vt:lpstr>
      <vt:lpstr>ปร.5</vt:lpstr>
      <vt:lpstr>ปร.6</vt:lpstr>
      <vt:lpstr>'Factor F'!Print_Area</vt:lpstr>
      <vt:lpstr>ปร.4!Print_Area</vt:lpstr>
      <vt:lpstr>ปร.5!Print_Area</vt:lpstr>
      <vt:lpstr>ปร.6!Print_Area</vt:lpstr>
    </vt:vector>
  </TitlesOfParts>
  <Company>SK.Civil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2025-10</cp:lastModifiedBy>
  <cp:lastPrinted>2025-10-15T04:59:28Z</cp:lastPrinted>
  <dcterms:created xsi:type="dcterms:W3CDTF">2012-02-29T01:43:10Z</dcterms:created>
  <dcterms:modified xsi:type="dcterms:W3CDTF">2025-11-12T06:18:38Z</dcterms:modified>
</cp:coreProperties>
</file>