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AWEE\Rawee 68\e-bidding 2568\เขื่อนริมคลองขุนจิต\"/>
    </mc:Choice>
  </mc:AlternateContent>
  <bookViews>
    <workbookView xWindow="0" yWindow="0" windowWidth="28800" windowHeight="12435" tabRatio="927" activeTab="3"/>
  </bookViews>
  <sheets>
    <sheet name="Factor F ชลประทาน" sheetId="49" r:id="rId1"/>
    <sheet name="Factor F สะพาน" sheetId="50" r:id="rId2"/>
    <sheet name="ปร.5" sheetId="57" r:id="rId3"/>
    <sheet name="ปร.4" sheetId="10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a">#REF!</definedName>
    <definedName name="\z">#REF!</definedName>
    <definedName name="____day1">#REF!</definedName>
    <definedName name="____day10">#REF!</definedName>
    <definedName name="____day11">#REF!</definedName>
    <definedName name="____day12">#REF!</definedName>
    <definedName name="____day13">#REF!</definedName>
    <definedName name="____day19">#REF!</definedName>
    <definedName name="____day2">#REF!</definedName>
    <definedName name="____day3">#REF!</definedName>
    <definedName name="____day4">#REF!</definedName>
    <definedName name="____day5">#REF!</definedName>
    <definedName name="____day6">#REF!</definedName>
    <definedName name="____day7">#REF!</definedName>
    <definedName name="____day8">#REF!</definedName>
    <definedName name="____day9">#REF!</definedName>
    <definedName name="____FAC1">[1]สรุป!$C$307</definedName>
    <definedName name="___day1">#REF!</definedName>
    <definedName name="___day10">#REF!</definedName>
    <definedName name="___day11">#REF!</definedName>
    <definedName name="___day12">#REF!</definedName>
    <definedName name="___day13">#REF!</definedName>
    <definedName name="___day19">#REF!</definedName>
    <definedName name="___day2">#REF!</definedName>
    <definedName name="___day3">#REF!</definedName>
    <definedName name="___day4">#REF!</definedName>
    <definedName name="___day5">#REF!</definedName>
    <definedName name="___day6">#REF!</definedName>
    <definedName name="___day7">#REF!</definedName>
    <definedName name="___day8">#REF!</definedName>
    <definedName name="___day9">#REF!</definedName>
    <definedName name="___FAC1">[1]สรุป!$C$307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8">#REF!</definedName>
    <definedName name="__day9">#REF!</definedName>
    <definedName name="__FAC1">[1]สรุป!$C$307</definedName>
    <definedName name="_day1" localSheetId="0">#REF!</definedName>
    <definedName name="_day1" localSheetId="3">#REF!</definedName>
    <definedName name="_day1">#REF!</definedName>
    <definedName name="_day10" localSheetId="0">#REF!</definedName>
    <definedName name="_day10" localSheetId="3">#REF!</definedName>
    <definedName name="_day10">#REF!</definedName>
    <definedName name="_day11" localSheetId="0">#REF!</definedName>
    <definedName name="_day11" localSheetId="3">#REF!</definedName>
    <definedName name="_day11">#REF!</definedName>
    <definedName name="_day12" localSheetId="0">#REF!</definedName>
    <definedName name="_day12" localSheetId="3">#REF!</definedName>
    <definedName name="_day12">#REF!</definedName>
    <definedName name="_day13" localSheetId="0">#REF!</definedName>
    <definedName name="_day13" localSheetId="3">#REF!</definedName>
    <definedName name="_day13">#REF!</definedName>
    <definedName name="_day19" localSheetId="0">#REF!</definedName>
    <definedName name="_day19" localSheetId="3">#REF!</definedName>
    <definedName name="_day19">#REF!</definedName>
    <definedName name="_day2" localSheetId="0">#REF!</definedName>
    <definedName name="_day2" localSheetId="3">#REF!</definedName>
    <definedName name="_day2">#REF!</definedName>
    <definedName name="_day3" localSheetId="0">#REF!</definedName>
    <definedName name="_day3" localSheetId="3">#REF!</definedName>
    <definedName name="_day3">#REF!</definedName>
    <definedName name="_day4" localSheetId="0">#REF!</definedName>
    <definedName name="_day4" localSheetId="3">#REF!</definedName>
    <definedName name="_day4">#REF!</definedName>
    <definedName name="_day5" localSheetId="0">#REF!</definedName>
    <definedName name="_day5" localSheetId="3">#REF!</definedName>
    <definedName name="_day5">#REF!</definedName>
    <definedName name="_day6" localSheetId="0">#REF!</definedName>
    <definedName name="_day6" localSheetId="3">#REF!</definedName>
    <definedName name="_day6">#REF!</definedName>
    <definedName name="_day7" localSheetId="0">#REF!</definedName>
    <definedName name="_day7" localSheetId="3">#REF!</definedName>
    <definedName name="_day7">#REF!</definedName>
    <definedName name="_day8" localSheetId="0">#REF!</definedName>
    <definedName name="_day8" localSheetId="3">#REF!</definedName>
    <definedName name="_day8">#REF!</definedName>
    <definedName name="_day9" localSheetId="0">#REF!</definedName>
    <definedName name="_day9" localSheetId="3">#REF!</definedName>
    <definedName name="_day9">#REF!</definedName>
    <definedName name="_FAC1">[1]สรุป!$C$307</definedName>
    <definedName name="_Fill" localSheetId="0" hidden="1">[2]PL!#REF!</definedName>
    <definedName name="_Fill" localSheetId="3" hidden="1">[2]PL!#REF!</definedName>
    <definedName name="_Fill" hidden="1">[2]PL!#REF!</definedName>
    <definedName name="_Order1" hidden="1">0</definedName>
    <definedName name="_Order2" hidden="1">0</definedName>
    <definedName name="A">#REF!</definedName>
    <definedName name="aa">#REF!</definedName>
    <definedName name="ACW">#REF!</definedName>
    <definedName name="AT">#REF!</definedName>
    <definedName name="ATF">#REF!</definedName>
    <definedName name="ATH">#REF!</definedName>
    <definedName name="ATJ">#REF!</definedName>
    <definedName name="ATS">#REF!</definedName>
    <definedName name="BZ">#REF!</definedName>
    <definedName name="Cnl">#REF!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">#REF!</definedName>
    <definedName name="cs">#REF!</definedName>
    <definedName name="CT">#REF!</definedName>
    <definedName name="CV">#REF!</definedName>
    <definedName name="d" localSheetId="0" hidden="1">[2]PL!#REF!</definedName>
    <definedName name="d" localSheetId="3" hidden="1">[2]PL!#REF!</definedName>
    <definedName name="d" hidden="1">[2]PL!#REF!</definedName>
    <definedName name="_xlnm.Database">#REF!</definedName>
    <definedName name="DS">#REF!</definedName>
    <definedName name="DT">#REF!</definedName>
    <definedName name="e">#REF!</definedName>
    <definedName name="ER">#REF!</definedName>
    <definedName name="f">#REF!</definedName>
    <definedName name="factor_table" localSheetId="3">#REF!</definedName>
    <definedName name="factor_table">#REF!</definedName>
    <definedName name="froad">#REF!</definedName>
    <definedName name="FSL">#REF!</definedName>
    <definedName name="GR">#REF!</definedName>
    <definedName name="HTML_CodePage" hidden="1">874</definedName>
    <definedName name="HTML_Control" localSheetId="0" hidden="1">{"'SUMMATION'!$B$2:$I$2"}</definedName>
    <definedName name="HTML_Control" localSheetId="1" hidden="1">{"'SUMMATION'!$B$2:$I$2"}</definedName>
    <definedName name="HTML_Control" localSheetId="3" hidden="1">{"'SUMMATION'!$B$2:$I$2"}</definedName>
    <definedName name="HTML_Control" localSheetId="2" hidden="1">{"'SUMMATION'!$B$2:$I$2"}</definedName>
    <definedName name="HTML_Control" hidden="1">{"'SUMMATION'!$B$2:$I$2"}</definedName>
    <definedName name="HTML_Description" hidden="1">""</definedName>
    <definedName name="HTML_Email" hidden="1">""</definedName>
    <definedName name="HTML_Header" hidden="1">"SUMMATION"</definedName>
    <definedName name="HTML_LastUpdate" hidden="1">"21/3/02"</definedName>
    <definedName name="HTML_LineAfter" hidden="1">FALSE</definedName>
    <definedName name="HTML_LineBefore" hidden="1">FALSE</definedName>
    <definedName name="HTML_Name" hidden="1">"Estimate_5"</definedName>
    <definedName name="HTML_OBDlg2" hidden="1">TRUE</definedName>
    <definedName name="HTML_OBDlg4" hidden="1">TRUE</definedName>
    <definedName name="HTML_OS" hidden="1">0</definedName>
    <definedName name="HTML_PathFile" hidden="1">"C:\SAni.htm"</definedName>
    <definedName name="HTML_Title" hidden="1">"อาคารเรียนรวม"</definedName>
    <definedName name="l">#REF!</definedName>
    <definedName name="LB">#REF!</definedName>
    <definedName name="LBD">#REF!</definedName>
    <definedName name="LLOOO">#REF!</definedName>
    <definedName name="LO">#REF!</definedName>
    <definedName name="Location">[3]สรุปSteel!$I$3</definedName>
    <definedName name="LR">#REF!</definedName>
    <definedName name="LUB">#REF!</definedName>
    <definedName name="oba">#REF!</definedName>
    <definedName name="p">#REF!</definedName>
    <definedName name="pc">#REF!</definedName>
    <definedName name="pipe100">#REF!</definedName>
    <definedName name="pipe120">#REF!</definedName>
    <definedName name="pipe150">#REF!</definedName>
    <definedName name="pipe40">#REF!</definedName>
    <definedName name="pipe60">#REF!</definedName>
    <definedName name="pipe80">#REF!</definedName>
    <definedName name="plan2_คิดเงิน2_List">#REF!</definedName>
    <definedName name="_xlnm.Print_Area" localSheetId="0">#REF!</definedName>
    <definedName name="_xlnm.Print_Area" localSheetId="1">#REF!</definedName>
    <definedName name="_xlnm.Print_Area" localSheetId="3">ปร.4!$A$1:$M$41</definedName>
    <definedName name="_xlnm.Print_Area" localSheetId="2">ปร.5!$A$1:$J$38</definedName>
    <definedName name="_xlnm.Print_Area">#REF!</definedName>
    <definedName name="PRINT_AREA_MI">#REF!</definedName>
    <definedName name="_xlnm.Print_Titles" localSheetId="3">ปร.4!$1:$6</definedName>
    <definedName name="PrjName">#REF!</definedName>
    <definedName name="RH">#REF!</definedName>
    <definedName name="RWL">#REF!</definedName>
    <definedName name="s">#REF!</definedName>
    <definedName name="SB">#REF!</definedName>
    <definedName name="steel">#REF!</definedName>
    <definedName name="STP">#REF!</definedName>
    <definedName name="STPX">#REF!</definedName>
    <definedName name="STPY">#REF!</definedName>
    <definedName name="SubName">#REF!</definedName>
    <definedName name="TR">#REF!</definedName>
    <definedName name="we">#REF!</definedName>
    <definedName name="WT">#REF!</definedName>
    <definedName name="x">#REF!</definedName>
    <definedName name="xs">#REF!</definedName>
    <definedName name="y">#REF!</definedName>
    <definedName name="yp">#REF!</definedName>
    <definedName name="ys">#REF!</definedName>
    <definedName name="กกกกก">#REF!</definedName>
    <definedName name="กรุยทาง">#REF!</definedName>
    <definedName name="ค2">#REF!</definedName>
    <definedName name="คอนกรีต">#REF!</definedName>
    <definedName name="คอนกรีตหยาบ">#REF!</definedName>
    <definedName name="งานทั่วไป" localSheetId="0">[4]ภูมิทัศน์!#REF!</definedName>
    <definedName name="งานทั่วไป" localSheetId="3">[4]ภูมิทัศน์!#REF!</definedName>
    <definedName name="งานทั่วไป">[4]ภูมิทัศน์!#REF!</definedName>
    <definedName name="งานบัวเชิงผนัง" localSheetId="0">[4]ภูมิทัศน์!#REF!</definedName>
    <definedName name="งานบัวเชิงผนัง" localSheetId="3">[4]ภูมิทัศน์!#REF!</definedName>
    <definedName name="งานบัวเชิงผนัง">[4]ภูมิทัศน์!#REF!</definedName>
    <definedName name="งานประตูหน้าต่าง" localSheetId="0">[4]ภูมิทัศน์!#REF!</definedName>
    <definedName name="งานประตูหน้าต่าง" localSheetId="3">[4]ภูมิทัศน์!#REF!</definedName>
    <definedName name="งานประตูหน้าต่าง">[4]ภูมิทัศน์!#REF!</definedName>
    <definedName name="งานผนัง" localSheetId="0">[4]ภูมิทัศน์!#REF!</definedName>
    <definedName name="งานผนัง" localSheetId="3">[4]ภูมิทัศน์!#REF!</definedName>
    <definedName name="งานผนัง">[4]ภูมิทัศน์!#REF!</definedName>
    <definedName name="งานฝ้าเพดาน" localSheetId="0">[4]ภูมิทัศน์!#REF!</definedName>
    <definedName name="งานฝ้าเพดาน" localSheetId="3">[4]ภูมิทัศน์!#REF!</definedName>
    <definedName name="งานฝ้าเพดาน">[4]ภูมิทัศน์!#REF!</definedName>
    <definedName name="งานพื้น" localSheetId="0">[4]ภูมิทัศน์!#REF!</definedName>
    <definedName name="งานพื้น" localSheetId="3">[4]ภูมิทัศน์!#REF!</definedName>
    <definedName name="งานพื้น">[4]ภูมิทัศน์!#REF!</definedName>
    <definedName name="งานสุขภัณฑ์" localSheetId="0">[4]ภูมิทัศน์!#REF!</definedName>
    <definedName name="งานสุขภัณฑ์" localSheetId="3">[4]ภูมิทัศน์!#REF!</definedName>
    <definedName name="งานสุขภัณฑ์">[4]ภูมิทัศน์!#REF!</definedName>
    <definedName name="งานหลังคา" localSheetId="0">[4]ภูมิทัศน์!#REF!</definedName>
    <definedName name="งานหลังคา" localSheetId="3">[4]ภูมิทัศน์!#REF!</definedName>
    <definedName name="งานหลังคา">[4]ภูมิทัศน์!#REF!</definedName>
    <definedName name="จัดสร้าง">#REF!</definedName>
    <definedName name="ใช่">#REF!</definedName>
    <definedName name="ดด">#REF!</definedName>
    <definedName name="ต1">[5]ค่างานต้นทุน!$H$265</definedName>
    <definedName name="ต1_ต46">#REF!</definedName>
    <definedName name="ต47_ต48">#REF!</definedName>
    <definedName name="ต49">#REF!</definedName>
    <definedName name="ต50">#REF!</definedName>
    <definedName name="ต51">#REF!</definedName>
    <definedName name="ต52">#REF!</definedName>
    <definedName name="ต62">[5]ค่างานต้นทุน!$H$267</definedName>
    <definedName name="ต63">[5]ค่างานต้นทุน!$H$269</definedName>
    <definedName name="ต64">[5]ค่างานต้นทุน!$H$271</definedName>
    <definedName name="ต65">[5]ค่างานต้นทุน!$H$273</definedName>
    <definedName name="ต69">[5]ค่างานต้นทุน!$H$275</definedName>
    <definedName name="ต71">[5]ค่างานต้นทุน!$H$277</definedName>
    <definedName name="ต74">[5]ค่างานต้นทุน!$H$279</definedName>
    <definedName name="ต75">[5]ค่างานต้นทุน!$H$281</definedName>
    <definedName name="ต76">[5]ค่างานต้นทุน!$H$283</definedName>
    <definedName name="ต77">[5]ค่างานต้นทุน!$H$285</definedName>
    <definedName name="ต78">[5]ค่างานต้นทุน!$H$287</definedName>
    <definedName name="ทรายถม">#REF!</definedName>
    <definedName name="น_1">#REF!</definedName>
    <definedName name="น_2">#REF!</definedName>
    <definedName name="น_3">#REF!</definedName>
    <definedName name="น_4">#REF!</definedName>
    <definedName name="น_5">#REF!</definedName>
    <definedName name="บ_ต">#REF!</definedName>
    <definedName name="บ1">#REF!</definedName>
    <definedName name="บ2">#REF!</definedName>
    <definedName name="บ3_บ36">#REF!</definedName>
    <definedName name="ปูนยาแนว">#REF!</definedName>
    <definedName name="ภูมิอากาศ">#REF!</definedName>
    <definedName name="รวม1.1.1">#REF!</definedName>
    <definedName name="รวม1.1.2">#REF!</definedName>
    <definedName name="รวม1.1.3">[6]งานทาง!#REF!</definedName>
    <definedName name="รวม1.1.4">[6]งานทาง!#REF!</definedName>
    <definedName name="รวม1.1.5">#REF!</definedName>
    <definedName name="รวม1.1.6">[6]งานทาง!#REF!</definedName>
    <definedName name="รวม1.1.7">#REF!</definedName>
    <definedName name="รวม1.1.8">[6]งานทาง!#REF!</definedName>
    <definedName name="รวม1.1.9">[6]งานทาง!#REF!</definedName>
    <definedName name="รวม2.1">[6]งานสะพาน!#REF!</definedName>
    <definedName name="รวม2.1.2">[6]งานสะพาน!#REF!</definedName>
    <definedName name="รวม2.1.3">[6]งานสะพาน!#REF!</definedName>
    <definedName name="รวม2.1.4">[6]งานสะพาน!#REF!</definedName>
    <definedName name="รวม2.1.5">[6]งานสะพาน!#REF!</definedName>
    <definedName name="รวม2.2">[6]งานสะพาน!#REF!</definedName>
    <definedName name="รวม2.2.1">[6]งานสะพาน!#REF!</definedName>
    <definedName name="รวม2.2.2">[6]งานสะพาน!#REF!</definedName>
    <definedName name="รวม2.2.3">[6]งานสะพาน!#REF!</definedName>
    <definedName name="รวม2.2.4">[6]งานสะพาน!#REF!</definedName>
    <definedName name="รวม2.2.5">[6]งานสะพาน!#REF!</definedName>
    <definedName name="รวม2.3">[6]งานสะพาน!#REF!</definedName>
    <definedName name="รวม2.3.1">[6]งานสะพาน!#REF!</definedName>
    <definedName name="รวม2.3.2">[6]งานสะพาน!#REF!</definedName>
    <definedName name="รวม2.3.3">[6]งานสะพาน!#REF!</definedName>
    <definedName name="รวม2.3.4">[6]งานสะพาน!#REF!</definedName>
    <definedName name="รวม2.3.5">[6]งานสะพาน!#REF!</definedName>
    <definedName name="ระยะดินตัด">#REF!</definedName>
    <definedName name="ระยะดินถม">#REF!</definedName>
    <definedName name="ระยะทรายถม">#REF!</definedName>
    <definedName name="ระยะทรายหยาบ">#REF!</definedName>
    <definedName name="ระยะทาง">[5]ปร.4!$C$6</definedName>
    <definedName name="ระยะปูนต์">#REF!</definedName>
    <definedName name="ระยะลูกรัง">#REF!</definedName>
    <definedName name="ระยะวัสดุคัดเลือก">#REF!</definedName>
    <definedName name="ระยะหิน12">#REF!</definedName>
    <definedName name="ระยะหินคลุก">#REF!</definedName>
    <definedName name="ระยะหินผสม">#REF!</definedName>
    <definedName name="ระยะเหล็กเส้น">#REF!</definedName>
    <definedName name="ระยะแอสฟัลท์">#REF!</definedName>
    <definedName name="ราคาดินตัด">#REF!</definedName>
    <definedName name="ราคาดินถม">#REF!</definedName>
    <definedName name="ราคาทรายถม">#REF!</definedName>
    <definedName name="ราคาทรายหยาบ">#REF!</definedName>
    <definedName name="ราคาปูนต์">#REF!</definedName>
    <definedName name="ราคาลูกรัง">#REF!</definedName>
    <definedName name="ราคาวัสดุคัดเลือก">#REF!</definedName>
    <definedName name="ราคาหิน12">#REF!</definedName>
    <definedName name="ราคาหินคลุก">#REF!</definedName>
    <definedName name="ราคาหินผสม">#REF!</definedName>
    <definedName name="ราคาเหล็กเส้น">#REF!</definedName>
    <definedName name="ราคาแอสฟัลท์">#REF!</definedName>
    <definedName name="วววววววว">#REF!</definedName>
    <definedName name="ววววววววว">#REF!</definedName>
    <definedName name="ศาลปกครอง">#REF!</definedName>
    <definedName name="ส1">#REF!</definedName>
    <definedName name="ส2">#REF!</definedName>
    <definedName name="ส3">#REF!</definedName>
    <definedName name="ส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50" l="1"/>
  <c r="E8" i="50"/>
  <c r="E10" i="49"/>
  <c r="E8" i="49"/>
  <c r="J13" i="101"/>
  <c r="H29" i="101"/>
  <c r="H25" i="101"/>
  <c r="H13" i="101"/>
  <c r="H26" i="101"/>
  <c r="H24" i="101"/>
  <c r="H28" i="101"/>
  <c r="H27" i="101"/>
  <c r="E22" i="101"/>
  <c r="E18" i="101"/>
  <c r="E17" i="101"/>
  <c r="E21" i="101" s="1"/>
  <c r="H30" i="101" l="1"/>
  <c r="R15" i="101" l="1"/>
  <c r="D7" i="57"/>
  <c r="E6" i="57"/>
  <c r="D4" i="57"/>
  <c r="D3" i="57"/>
  <c r="H12" i="101" l="1"/>
  <c r="H9" i="101" l="1"/>
  <c r="B10" i="101" l="1"/>
  <c r="B9" i="101"/>
  <c r="H10" i="101" l="1"/>
  <c r="H8" i="101" l="1"/>
  <c r="H14" i="101" l="1"/>
  <c r="E13" i="50"/>
  <c r="E12" i="50"/>
  <c r="E13" i="49"/>
  <c r="E12" i="49"/>
  <c r="L9" i="50"/>
  <c r="H16" i="101"/>
  <c r="H11" i="101" l="1"/>
  <c r="H15" i="101" l="1"/>
  <c r="H23" i="101"/>
  <c r="H17" i="101" l="1"/>
  <c r="H21" i="101"/>
  <c r="H22" i="101"/>
  <c r="H18" i="101"/>
  <c r="H20" i="101"/>
  <c r="H19" i="101" l="1"/>
  <c r="H31" i="101" s="1"/>
  <c r="E9" i="49" s="1"/>
  <c r="E14" i="49" s="1"/>
  <c r="J12" i="101" l="1"/>
  <c r="J8" i="101"/>
  <c r="J9" i="101"/>
  <c r="J10" i="101"/>
  <c r="J11" i="101"/>
  <c r="E9" i="50"/>
  <c r="E14" i="50" s="1"/>
  <c r="E15" i="49"/>
  <c r="J29" i="101" l="1"/>
  <c r="J14" i="101"/>
  <c r="K12" i="101"/>
  <c r="J27" i="101"/>
  <c r="J28" i="101"/>
  <c r="K8" i="101"/>
  <c r="K9" i="101"/>
  <c r="K10" i="101"/>
  <c r="K11" i="101"/>
  <c r="K14" i="101"/>
  <c r="J25" i="101"/>
  <c r="E15" i="50"/>
  <c r="J22" i="101"/>
  <c r="J21" i="101"/>
  <c r="J18" i="101"/>
  <c r="J17" i="101"/>
  <c r="J20" i="101"/>
  <c r="J23" i="101"/>
  <c r="J16" i="101"/>
  <c r="J19" i="101"/>
  <c r="K29" i="101" l="1"/>
  <c r="J26" i="101"/>
  <c r="J15" i="101"/>
  <c r="J24" i="101"/>
  <c r="K27" i="101"/>
  <c r="K28" i="101"/>
  <c r="K22" i="101"/>
  <c r="K25" i="101"/>
  <c r="K19" i="101"/>
  <c r="K16" i="101"/>
  <c r="K15" i="101"/>
  <c r="K23" i="101"/>
  <c r="K20" i="101"/>
  <c r="K17" i="101"/>
  <c r="K18" i="101"/>
  <c r="K21" i="101"/>
  <c r="K26" i="101" l="1"/>
  <c r="K30" i="101"/>
  <c r="J30" i="101"/>
  <c r="K24" i="101"/>
  <c r="K31" i="101" l="1"/>
  <c r="K32" i="101" s="1"/>
  <c r="G9" i="57" s="1"/>
  <c r="G15" i="57" s="1"/>
  <c r="E17" i="57"/>
</calcChain>
</file>

<file path=xl/sharedStrings.xml><?xml version="1.0" encoding="utf-8"?>
<sst xmlns="http://schemas.openxmlformats.org/spreadsheetml/2006/main" count="157" uniqueCount="101">
  <si>
    <t>ตร.ม.</t>
  </si>
  <si>
    <t xml:space="preserve"> </t>
  </si>
  <si>
    <t>รายการ</t>
  </si>
  <si>
    <t>หมายเหตุ</t>
  </si>
  <si>
    <t>ลำดับ</t>
  </si>
  <si>
    <t>หน่วย</t>
  </si>
  <si>
    <t>จำนวน</t>
  </si>
  <si>
    <t>ลบ.ม.</t>
  </si>
  <si>
    <t>ม.</t>
  </si>
  <si>
    <t>(ตัวอักษร)</t>
  </si>
  <si>
    <t>เงินล่วงหน้าจ่าย</t>
  </si>
  <si>
    <t>เงินประกันผลงานหัก</t>
  </si>
  <si>
    <t>ดอกเบี้ยเงินกู้</t>
  </si>
  <si>
    <t>Factor F =</t>
  </si>
  <si>
    <r>
      <t>D - ((D-E)*(A-</t>
    </r>
    <r>
      <rPr>
        <b/>
        <sz val="18"/>
        <color indexed="12"/>
        <rFont val="CordiaUPC"/>
        <family val="2"/>
        <charset val="222"/>
      </rPr>
      <t>B</t>
    </r>
    <r>
      <rPr>
        <b/>
        <sz val="18"/>
        <rFont val="CordiaUPC"/>
        <family val="2"/>
        <charset val="222"/>
      </rPr>
      <t>)/(</t>
    </r>
    <r>
      <rPr>
        <b/>
        <sz val="18"/>
        <color indexed="10"/>
        <rFont val="CordiaUPC"/>
        <family val="2"/>
        <charset val="222"/>
      </rPr>
      <t>C</t>
    </r>
    <r>
      <rPr>
        <b/>
        <sz val="18"/>
        <rFont val="CordiaUPC"/>
        <family val="2"/>
        <charset val="222"/>
      </rPr>
      <t>-</t>
    </r>
    <r>
      <rPr>
        <b/>
        <sz val="18"/>
        <color indexed="12"/>
        <rFont val="CordiaUPC"/>
        <family val="2"/>
        <charset val="222"/>
      </rPr>
      <t>B</t>
    </r>
    <r>
      <rPr>
        <b/>
        <sz val="18"/>
        <rFont val="CordiaUPC"/>
        <family val="2"/>
        <charset val="222"/>
      </rPr>
      <t>))</t>
    </r>
  </si>
  <si>
    <t>ค่าภาษีมูลค่าเพิ่ม</t>
  </si>
  <si>
    <t>B</t>
  </si>
  <si>
    <t>B : ค่างานต้นทุนต่ำ</t>
  </si>
  <si>
    <t>ค่างานต้นทุน</t>
  </si>
  <si>
    <t>Factor F</t>
  </si>
  <si>
    <t>A</t>
  </si>
  <si>
    <t>C</t>
  </si>
  <si>
    <t>C : ค่างานต้นทุนสูง</t>
  </si>
  <si>
    <t>D</t>
  </si>
  <si>
    <t>D : Factor F ทุนต่ำ</t>
  </si>
  <si>
    <t>E</t>
  </si>
  <si>
    <t>E : Factor F ทุนสูง</t>
  </si>
  <si>
    <t>นำค่านี้ไปใช้ในการคำนวณ</t>
  </si>
  <si>
    <t>A * Factor F</t>
  </si>
  <si>
    <t>สำนักงานโยธาธิการและผังเมืองจังหวัดชลบุรี</t>
  </si>
  <si>
    <t xml:space="preserve">ประมาณราคาค่าก่อสร้าง   </t>
  </si>
  <si>
    <t xml:space="preserve">สถานที่ก่อสร้าง                </t>
  </si>
  <si>
    <t>หมายเหตุ  :</t>
  </si>
  <si>
    <t>ส่วนราชการ</t>
  </si>
  <si>
    <t>เงินประกันผลงาน</t>
  </si>
  <si>
    <t>เงินล่วงหน้า</t>
  </si>
  <si>
    <t>การคำนวณหาค่า Factor-F</t>
  </si>
  <si>
    <t>A : ค่างานต้นทุนที่ประมาณราคาได้(วัสดุ+แรงงาน)</t>
  </si>
  <si>
    <t>(ให้กรอกข้อมูลลงในช่อง A,B,C เท่านั้น)</t>
  </si>
  <si>
    <t>ต่อหน่วย (บาท)</t>
  </si>
  <si>
    <t>FACTOR  F</t>
  </si>
  <si>
    <t>ค่า</t>
  </si>
  <si>
    <t xml:space="preserve">หน่วยงานออกแบบแปลน  </t>
  </si>
  <si>
    <t>ราคากลาง</t>
  </si>
  <si>
    <t>ราคากลางต่อหน่วย</t>
  </si>
  <si>
    <t xml:space="preserve">แบบเลขที่   </t>
  </si>
  <si>
    <t>(ล้านบาท)</t>
  </si>
  <si>
    <t>งานสะพานและท่อเหลี่ยม</t>
  </si>
  <si>
    <t>(บาท)</t>
  </si>
  <si>
    <t>จุด</t>
  </si>
  <si>
    <t>ประเภทงาน</t>
  </si>
  <si>
    <t>สถานที่ก่อสร้าง</t>
  </si>
  <si>
    <t>หน่วยงานออกแบบแปลน</t>
  </si>
  <si>
    <t xml:space="preserve">แบบเลขที่     </t>
  </si>
  <si>
    <t>จำนวนเงิน</t>
  </si>
  <si>
    <t>สรุป</t>
  </si>
  <si>
    <t>รวมค่าก่อสร้างเป็นเงินทั้งสิ้น</t>
  </si>
  <si>
    <t>คิดเป็นเงินประมาณ</t>
  </si>
  <si>
    <t>ภาษีมูลค่าเพิ่ม (VAT)</t>
  </si>
  <si>
    <t>ค่าวัสดุและแรงงานเป็นเงิน</t>
  </si>
  <si>
    <t>ต้น</t>
  </si>
  <si>
    <t>ตาราง Factor F  งานสะพาน</t>
  </si>
  <si>
    <t>ตาราง Factor F  งานชลประทาน</t>
  </si>
  <si>
    <t>สรุปผลการประมาณราคาค่าก่อสร้าง</t>
  </si>
  <si>
    <t>งานเจาะสำรวจดินโดยวิธี Boring Test</t>
  </si>
  <si>
    <t>งานชลประทาน</t>
  </si>
  <si>
    <t>งานฐานราก ค.ส.ล. F1</t>
  </si>
  <si>
    <t>งานฐานราก ค.ส.ล. F2</t>
  </si>
  <si>
    <t>งานพื้น ค.ส.ล. S1</t>
  </si>
  <si>
    <t>ฐาน</t>
  </si>
  <si>
    <t>งานคาน ค.ส.ล. B2</t>
  </si>
  <si>
    <t>งานคาน ค.ส.ล. B3</t>
  </si>
  <si>
    <t>งานคาน ค.ส.ล. B1</t>
  </si>
  <si>
    <t>ชุด</t>
  </si>
  <si>
    <t>งานราวกันตก</t>
  </si>
  <si>
    <t>งานขุดดินพร้อมขุดลอก</t>
  </si>
  <si>
    <t>งานเสาเข็ม ค.อ.ร.      ขนาด 0.30 x 0.30 เมตร ยาว 6.00 เมตร</t>
  </si>
  <si>
    <t>กล่อง</t>
  </si>
  <si>
    <t>งานเสาเข็ม ค.อ.ร. รูปตัวไอ ขนาด 0.40 x 0.40 เมตร ยาว 8.00 เมตร</t>
  </si>
  <si>
    <t>งานผนังคอนกรีตเสริมเหล็กกันดิน</t>
  </si>
  <si>
    <t xml:space="preserve"> - บัญชีค่าแรงงาน / ดำเนินการสำหรับการถอดแบบคำนวณราคากลางงานก่อสร้าง ฉบับปรับปรุงเดือนมีนาคม 2566</t>
  </si>
  <si>
    <t>ตำบลตะเคียนเตี้ย อำเภอบางละมุง จังหวัดชลบุรี</t>
  </si>
  <si>
    <t>ยผจ.ชบ  32/2566</t>
  </si>
  <si>
    <t>งานทรายถมหลังเขื่อน</t>
  </si>
  <si>
    <t>รวมค่าวัสดุและค่าแรงงาน งานก่อสร้างเขื่อนป้องกันตลิ่ง</t>
  </si>
  <si>
    <t>ราคาวัสดุ : ตุลาคม 2567</t>
  </si>
  <si>
    <t xml:space="preserve"> - ราคาสินค้าเฉลี่ยวัสดุก่อสร้าง (ราคาเงินสด ไม่รวมภาษีมูลค่าเพิ่ม ไม่รวมค่าขนส่ง) ของจังหวัดชลบุรี เดือนตุลาคม  ปี 2567</t>
  </si>
  <si>
    <t>หนังสือกรมบัญชีกลาง ที่ กค ๐433.2/ว 499</t>
  </si>
  <si>
    <t>ลงวันที่ 28 สิงหาคม ๒566</t>
  </si>
  <si>
    <t>พื้นคอนกรีตพิมพ์ลาย</t>
  </si>
  <si>
    <t>จ่ายเงินล่วงหน้า</t>
  </si>
  <si>
    <t>แห่ง</t>
  </si>
  <si>
    <t>ท่อระบายน้ำ ค.ส.ล. ขนาด Dia. 0.60 ม.</t>
  </si>
  <si>
    <t>งานบ่อพัก ค.ส.ล.สำหรับท่อ ขนาด Dia. 0.60 ม.</t>
  </si>
  <si>
    <t>งานหินทิ้งปิดหัวเขื่อน - ท้ายเขื่อน ขนาดหิน 0.30 - 0.45 เมตร</t>
  </si>
  <si>
    <t>งานกำแพงปากบ่อ สำหรับท่อ 1.00 ม.</t>
  </si>
  <si>
    <t>งานบ่อพัก ค.ส.ล.สำหรับท่อ ขนาด Dia. 1.00 ม.</t>
  </si>
  <si>
    <t>ท่อระบายน้ำ ค.ส.ล. ขนาด Dia. 1.00 ม.</t>
  </si>
  <si>
    <t>โครงการก่อสร้างเขื่อนป้องกันตลิ่งริมคลองขุนจิต</t>
  </si>
  <si>
    <t>ราคากลางเมื่อ</t>
  </si>
  <si>
    <t>วันที่ 11 พฤศจิกายน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</si>
</sst>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-;\-* #,##0.00_-;_-* &quot;-&quot;??_-;_-@_-"/>
    <numFmt numFmtId="164" formatCode="&quot;$&quot;#,##0_);[Red]\(&quot;$&quot;#,##0\)"/>
    <numFmt numFmtId="165" formatCode="_(* #,##0_);_(* \(#,##0\);_(* &quot;-&quot;_);_(@_)"/>
    <numFmt numFmtId="166" formatCode="_(* #,##0.00_);_(* \(#,##0.00\);_(* &quot;-&quot;??_);_(@_)"/>
    <numFmt numFmtId="167" formatCode="_(* #,##0_);_(* \(#,##0\);_(* &quot;-&quot;??_);_(@_)"/>
    <numFmt numFmtId="168" formatCode="0.0000"/>
    <numFmt numFmtId="169" formatCode="0.0"/>
    <numFmt numFmtId="170" formatCode="_-* #,##0_-;\-* #,##0_-;_-* &quot;-&quot;??_-;_-@_-"/>
    <numFmt numFmtId="171" formatCode="General_)"/>
    <numFmt numFmtId="172" formatCode="#,##0.0_);\(#,##0.0\)"/>
    <numFmt numFmtId="173" formatCode="_-* #,##0.0000_-;\-* #,##0.0000_-;_-* &quot;-&quot;??_-;_-@_-"/>
    <numFmt numFmtId="174" formatCode="_-* #,##0.00000_-;\-* #,##0.00000_-;_-* &quot;-&quot;??_-;_-@_-"/>
    <numFmt numFmtId="175" formatCode="#,##0_ ;\-#,##0\ "/>
    <numFmt numFmtId="176" formatCode="&quot;\&quot;#,##0;[Red]&quot;\&quot;\-#,##0"/>
    <numFmt numFmtId="177" formatCode="_ * #,##0.00_ ;_ * \-#,##0.00_ ;_ * &quot;-&quot;??_ ;_ @_ "/>
    <numFmt numFmtId="178" formatCode="_ * #,##0_ ;_ * \-#,##0_ ;_ * &quot;-&quot;_ ;_ @_ "/>
    <numFmt numFmtId="179" formatCode="&quot;฿&quot;\t#,##0_);\(&quot;฿&quot;\t#,##0\)"/>
    <numFmt numFmtId="180" formatCode="\t0.00E+00"/>
    <numFmt numFmtId="181" formatCode="\ว\ว\/\ด\ด\/\ป\ป"/>
    <numFmt numFmtId="182" formatCode="0.0&quot;  &quot;"/>
    <numFmt numFmtId="183" formatCode="#,##0;\(#,##0\)"/>
    <numFmt numFmtId="184" formatCode="\$#,##0.00;\(\$#,##0.00\)"/>
    <numFmt numFmtId="185" formatCode="\$#,##0;\(\$#,##0\)"/>
    <numFmt numFmtId="186" formatCode="#,##0\ &quot;F&quot;;[Red]\-#,##0\ &quot;F&quot;"/>
    <numFmt numFmtId="187" formatCode="dd\-mmm\-yy_)"/>
    <numFmt numFmtId="188" formatCode="#,##0.0;[Red]#,##0.0"/>
    <numFmt numFmtId="189" formatCode="_(* #,##0.0000_);_(* \(#,##0.0000\);_(* &quot;-&quot;??_);_(@_)"/>
    <numFmt numFmtId="190" formatCode="_(* #,##0.00000_);_(* \(#,##0.00000\);_(* &quot;-&quot;??_);_(@_)"/>
    <numFmt numFmtId="191" formatCode="_(* #,##0.000000_);_(* \(#,##0.000000\);_(* &quot;-&quot;??_);_(@_)"/>
    <numFmt numFmtId="192" formatCode="&quot;S$&quot;#,##0;\-&quot;S$&quot;#,##0"/>
    <numFmt numFmtId="193" formatCode="#,##0.0"/>
    <numFmt numFmtId="194" formatCode="_(&quot;$&quot;* #,##0.000_);_(&quot;$&quot;* \(#,##0.000\);_(&quot;$&quot;* &quot;-&quot;??_);_(@_)"/>
    <numFmt numFmtId="195" formatCode="_-* #,##0.00000_-;\-* #,##0.00000_-;_-* &quot;-&quot;?????_-;_-@_-"/>
  </numFmts>
  <fonts count="115">
    <font>
      <sz val="14"/>
      <name val="AngsanaUPC"/>
    </font>
    <font>
      <sz val="16"/>
      <color theme="1"/>
      <name val="AngsanaUPC"/>
      <family val="2"/>
      <charset val="222"/>
    </font>
    <font>
      <sz val="14"/>
      <name val="AngsanaUPC"/>
      <family val="1"/>
    </font>
    <font>
      <sz val="12"/>
      <name val="EucrosiaUPC"/>
      <family val="1"/>
    </font>
    <font>
      <b/>
      <sz val="18"/>
      <name val="CordiaUPC"/>
      <family val="2"/>
      <charset val="222"/>
    </font>
    <font>
      <b/>
      <sz val="14"/>
      <name val="CordiaUPC"/>
      <family val="2"/>
      <charset val="222"/>
    </font>
    <font>
      <b/>
      <sz val="16"/>
      <color indexed="8"/>
      <name val="CordiaUPC"/>
      <family val="2"/>
      <charset val="222"/>
    </font>
    <font>
      <b/>
      <sz val="14"/>
      <color indexed="8"/>
      <name val="CordiaUPC"/>
      <family val="2"/>
      <charset val="222"/>
    </font>
    <font>
      <b/>
      <sz val="14"/>
      <color indexed="10"/>
      <name val="CordiaUPC"/>
      <family val="2"/>
      <charset val="222"/>
    </font>
    <font>
      <b/>
      <sz val="16"/>
      <name val="CordiaUPC"/>
      <family val="2"/>
      <charset val="222"/>
    </font>
    <font>
      <b/>
      <sz val="14"/>
      <color indexed="12"/>
      <name val="CordiaUPC"/>
      <family val="2"/>
      <charset val="222"/>
    </font>
    <font>
      <b/>
      <sz val="16"/>
      <name val="Cordia New"/>
      <family val="2"/>
    </font>
    <font>
      <sz val="14"/>
      <name val="Cordia New"/>
      <family val="2"/>
    </font>
    <font>
      <b/>
      <sz val="16"/>
      <color indexed="10"/>
      <name val="CordiaUPC"/>
      <family val="2"/>
      <charset val="222"/>
    </font>
    <font>
      <b/>
      <sz val="18"/>
      <color indexed="12"/>
      <name val="CordiaUPC"/>
      <family val="2"/>
      <charset val="222"/>
    </font>
    <font>
      <b/>
      <sz val="18"/>
      <color indexed="10"/>
      <name val="CordiaUPC"/>
      <family val="2"/>
      <charset val="222"/>
    </font>
    <font>
      <sz val="14"/>
      <color indexed="12"/>
      <name val="Cordia New"/>
      <family val="2"/>
    </font>
    <font>
      <b/>
      <sz val="14"/>
      <color indexed="21"/>
      <name val="CordiaUPC"/>
      <family val="2"/>
      <charset val="222"/>
    </font>
    <font>
      <b/>
      <i/>
      <sz val="14"/>
      <color indexed="12"/>
      <name val="CordiaUPC"/>
      <family val="2"/>
      <charset val="222"/>
    </font>
    <font>
      <b/>
      <sz val="14"/>
      <color indexed="61"/>
      <name val="CordiaUPC"/>
      <family val="2"/>
      <charset val="222"/>
    </font>
    <font>
      <sz val="14"/>
      <name val="AngsanaUPC"/>
      <family val="1"/>
    </font>
    <font>
      <sz val="10"/>
      <name val="Arial"/>
      <family val="2"/>
    </font>
    <font>
      <sz val="12"/>
      <name val="EucrosiaUPC"/>
      <family val="1"/>
    </font>
    <font>
      <sz val="14"/>
      <name val="SV Rojchana"/>
    </font>
    <font>
      <sz val="14"/>
      <name val="AngsanaUPC"/>
      <family val="1"/>
      <charset val="222"/>
    </font>
    <font>
      <sz val="11"/>
      <name val="?? ?????"/>
      <family val="3"/>
      <charset val="255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  <charset val="22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1"/>
      <color indexed="20"/>
      <name val="Calibri"/>
      <family val="2"/>
      <charset val="222"/>
    </font>
    <font>
      <sz val="12"/>
      <name val="Times New Roman"/>
      <family val="1"/>
    </font>
    <font>
      <sz val="12"/>
      <name val="????"/>
      <charset val="136"/>
    </font>
    <font>
      <b/>
      <sz val="11"/>
      <color indexed="10"/>
      <name val="Calibri"/>
      <family val="2"/>
      <charset val="222"/>
    </font>
    <font>
      <b/>
      <sz val="11"/>
      <color indexed="9"/>
      <name val="Calibri"/>
      <family val="2"/>
      <charset val="222"/>
    </font>
    <font>
      <sz val="10"/>
      <name val="Times New Roman"/>
      <family val="1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alibri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62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10"/>
      <name val="Calibri"/>
      <family val="2"/>
      <charset val="222"/>
    </font>
    <font>
      <sz val="11"/>
      <color indexed="19"/>
      <name val="Calibri"/>
      <family val="2"/>
      <charset val="222"/>
    </font>
    <font>
      <sz val="7"/>
      <name val="Small Fonts"/>
      <family val="2"/>
    </font>
    <font>
      <sz val="12"/>
      <name val="EucrosiaUPC"/>
      <family val="1"/>
      <charset val="222"/>
    </font>
    <font>
      <b/>
      <sz val="11"/>
      <color indexed="63"/>
      <name val="Calibri"/>
      <family val="2"/>
      <charset val="22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b/>
      <sz val="18"/>
      <color indexed="62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4"/>
      <name val="CordiaUPC"/>
      <family val="2"/>
      <charset val="222"/>
    </font>
    <font>
      <u/>
      <sz val="16.8"/>
      <color indexed="12"/>
      <name val="AngsanaUPC"/>
      <family val="1"/>
    </font>
    <font>
      <sz val="11"/>
      <color indexed="8"/>
      <name val="Tahoma"/>
      <family val="2"/>
    </font>
    <font>
      <sz val="10"/>
      <name val="Arial"/>
      <family val="2"/>
    </font>
    <font>
      <b/>
      <sz val="16"/>
      <color indexed="10"/>
      <name val="EucrosiaUPC"/>
      <family val="1"/>
      <charset val="222"/>
    </font>
    <font>
      <b/>
      <sz val="20"/>
      <color indexed="11"/>
      <name val="CordiaUPC"/>
      <family val="2"/>
      <charset val="222"/>
    </font>
    <font>
      <b/>
      <sz val="26"/>
      <color indexed="11"/>
      <name val="CordiaUPC"/>
      <family val="2"/>
      <charset val="222"/>
    </font>
    <font>
      <sz val="16"/>
      <name val="Cordia New"/>
      <family val="2"/>
    </font>
    <font>
      <b/>
      <sz val="16"/>
      <color indexed="11"/>
      <name val="Cordia New"/>
      <family val="2"/>
    </font>
    <font>
      <b/>
      <sz val="14"/>
      <color indexed="15"/>
      <name val="CordiaUPC"/>
      <family val="2"/>
      <charset val="222"/>
    </font>
    <font>
      <sz val="16"/>
      <color indexed="11"/>
      <name val="Cordia New"/>
      <family val="2"/>
    </font>
    <font>
      <b/>
      <sz val="14"/>
      <color indexed="48"/>
      <name val="CordiaUPC"/>
      <family val="2"/>
      <charset val="222"/>
    </font>
    <font>
      <b/>
      <i/>
      <sz val="18"/>
      <color indexed="12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Arial"/>
      <family val="2"/>
    </font>
    <font>
      <sz val="12"/>
      <name val="¹ÙÅÁÃ¼"/>
      <charset val="129"/>
    </font>
    <font>
      <sz val="8"/>
      <name val="AngsanaUPC"/>
      <family val="1"/>
    </font>
    <font>
      <b/>
      <sz val="16"/>
      <color indexed="11"/>
      <name val="CordiaUPC"/>
      <family val="2"/>
      <charset val="222"/>
    </font>
    <font>
      <sz val="16"/>
      <color theme="1"/>
      <name val="AngsanaUPC"/>
      <family val="2"/>
      <charset val="222"/>
    </font>
    <font>
      <sz val="11"/>
      <color theme="1"/>
      <name val="Calibri"/>
      <family val="2"/>
      <scheme val="minor"/>
    </font>
    <font>
      <b/>
      <sz val="16"/>
      <name val="TH SarabunIT๙"/>
      <family val="2"/>
    </font>
    <font>
      <sz val="16"/>
      <name val="DilleniaUPC"/>
      <family val="1"/>
      <charset val="222"/>
    </font>
    <font>
      <sz val="11"/>
      <color indexed="63"/>
      <name val="Tahoma"/>
      <family val="2"/>
      <charset val="222"/>
    </font>
    <font>
      <sz val="14"/>
      <name val="Browallia New"/>
      <family val="2"/>
    </font>
    <font>
      <sz val="11"/>
      <color theme="1"/>
      <name val="Calibri"/>
      <family val="2"/>
      <charset val="222"/>
      <scheme val="minor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6"/>
      <color indexed="8"/>
      <name val="Browallia New"/>
      <family val="2"/>
    </font>
    <font>
      <sz val="16"/>
      <color theme="1"/>
      <name val="Browallia New"/>
      <family val="2"/>
    </font>
    <font>
      <b/>
      <sz val="16"/>
      <color indexed="10"/>
      <name val="TH SarabunIT๙"/>
      <family val="2"/>
    </font>
    <font>
      <b/>
      <sz val="16"/>
      <name val="TH Sarabun New"/>
      <family val="2"/>
    </font>
    <font>
      <sz val="16"/>
      <name val="TH Sarabun New"/>
      <family val="2"/>
    </font>
    <font>
      <sz val="14"/>
      <name val="TH Sarabun New"/>
      <family val="2"/>
    </font>
    <font>
      <b/>
      <sz val="14"/>
      <name val="TH Sarabun New"/>
      <family val="2"/>
    </font>
    <font>
      <b/>
      <sz val="12"/>
      <name val="TH Sarabun New"/>
      <family val="2"/>
    </font>
    <font>
      <b/>
      <u/>
      <sz val="12"/>
      <name val="TH Sarabun New"/>
      <family val="2"/>
    </font>
    <font>
      <sz val="12"/>
      <name val="TH Sarabun New"/>
      <family val="2"/>
    </font>
    <font>
      <b/>
      <sz val="18"/>
      <name val="TH Sarabun New"/>
      <family val="2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00B05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665">
    <xf numFmtId="0" fontId="0" fillId="0" borderId="0"/>
    <xf numFmtId="0" fontId="23" fillId="0" borderId="0">
      <alignment vertical="center"/>
    </xf>
    <xf numFmtId="171" fontId="24" fillId="0" borderId="0" applyFont="0" applyFill="0" applyBorder="0" applyAlignment="0" applyProtection="0"/>
    <xf numFmtId="176" fontId="25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4" fontId="26" fillId="0" borderId="0" applyFont="0" applyFill="0" applyBorder="0" applyAlignment="0" applyProtection="0"/>
    <xf numFmtId="179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78" fontId="21" fillId="0" borderId="0" applyFont="0" applyFill="0" applyBorder="0" applyAlignment="0" applyProtection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28" fillId="0" borderId="0"/>
    <xf numFmtId="0" fontId="29" fillId="0" borderId="0"/>
    <xf numFmtId="9" fontId="21" fillId="2" borderId="0"/>
    <xf numFmtId="0" fontId="59" fillId="0" borderId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5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9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7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4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7" borderId="0" applyNumberFormat="0" applyBorder="0" applyAlignment="0" applyProtection="0"/>
    <xf numFmtId="0" fontId="30" fillId="5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4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3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11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3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72" fillId="14" borderId="0" applyNumberFormat="0" applyBorder="0" applyAlignment="0" applyProtection="0"/>
    <xf numFmtId="0" fontId="31" fillId="7" borderId="0" applyNumberFormat="0" applyBorder="0" applyAlignment="0" applyProtection="0"/>
    <xf numFmtId="0" fontId="31" fillId="15" borderId="0" applyNumberFormat="0" applyBorder="0" applyAlignment="0" applyProtection="0"/>
    <xf numFmtId="0" fontId="31" fillId="14" borderId="0" applyNumberFormat="0" applyBorder="0" applyAlignment="0" applyProtection="0"/>
    <xf numFmtId="0" fontId="31" fillId="9" borderId="0" applyNumberFormat="0" applyBorder="0" applyAlignment="0" applyProtection="0"/>
    <xf numFmtId="0" fontId="31" fillId="7" borderId="0" applyNumberFormat="0" applyBorder="0" applyAlignment="0" applyProtection="0"/>
    <xf numFmtId="0" fontId="31" fillId="4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16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4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3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0" fontId="73" fillId="19" borderId="0" applyNumberFormat="0" applyBorder="0" applyAlignment="0" applyProtection="0"/>
    <xf numFmtId="9" fontId="2" fillId="0" borderId="0"/>
    <xf numFmtId="0" fontId="32" fillId="0" borderId="1" applyNumberFormat="0" applyFont="0" applyBorder="0" applyAlignment="0" applyProtection="0"/>
    <xf numFmtId="0" fontId="33" fillId="20" borderId="2">
      <alignment horizontal="centerContinuous" vertical="top"/>
    </xf>
    <xf numFmtId="0" fontId="31" fillId="21" borderId="0" applyNumberFormat="0" applyBorder="0" applyAlignment="0" applyProtection="0"/>
    <xf numFmtId="0" fontId="31" fillId="15" borderId="0" applyNumberFormat="0" applyBorder="0" applyAlignment="0" applyProtection="0"/>
    <xf numFmtId="0" fontId="31" fillId="14" borderId="0" applyNumberFormat="0" applyBorder="0" applyAlignment="0" applyProtection="0"/>
    <xf numFmtId="0" fontId="31" fillId="22" borderId="0" applyNumberFormat="0" applyBorder="0" applyAlignment="0" applyProtection="0"/>
    <xf numFmtId="0" fontId="31" fillId="18" borderId="0" applyNumberFormat="0" applyBorder="0" applyAlignment="0" applyProtection="0"/>
    <xf numFmtId="0" fontId="31" fillId="23" borderId="0" applyNumberFormat="0" applyBorder="0" applyAlignment="0" applyProtection="0"/>
    <xf numFmtId="189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0" fontId="34" fillId="11" borderId="0" applyNumberFormat="0" applyBorder="0" applyAlignment="0" applyProtection="0"/>
    <xf numFmtId="0" fontId="90" fillId="0" borderId="0"/>
    <xf numFmtId="0" fontId="21" fillId="0" borderId="0" applyFill="0" applyBorder="0" applyAlignment="0"/>
    <xf numFmtId="172" fontId="26" fillId="0" borderId="0" applyFill="0" applyBorder="0" applyAlignment="0"/>
    <xf numFmtId="0" fontId="35" fillId="0" borderId="0" applyFill="0" applyBorder="0" applyAlignment="0"/>
    <xf numFmtId="0" fontId="36" fillId="0" borderId="0" applyFill="0" applyBorder="0" applyAlignment="0"/>
    <xf numFmtId="0" fontId="36" fillId="0" borderId="0" applyFill="0" applyBorder="0" applyAlignment="0"/>
    <xf numFmtId="181" fontId="27" fillId="0" borderId="0" applyFill="0" applyBorder="0" applyAlignment="0"/>
    <xf numFmtId="182" fontId="27" fillId="0" borderId="0" applyFill="0" applyBorder="0" applyAlignment="0"/>
    <xf numFmtId="172" fontId="26" fillId="0" borderId="0" applyFill="0" applyBorder="0" applyAlignment="0"/>
    <xf numFmtId="0" fontId="37" fillId="24" borderId="3" applyNumberFormat="0" applyAlignment="0" applyProtection="0"/>
    <xf numFmtId="0" fontId="38" fillId="25" borderId="4" applyNumberFormat="0" applyAlignment="0" applyProtection="0"/>
    <xf numFmtId="166" fontId="2" fillId="0" borderId="0" applyFont="0" applyFill="0" applyBorder="0" applyAlignment="0" applyProtection="0"/>
    <xf numFmtId="181" fontId="27" fillId="0" borderId="0" applyFont="0" applyFill="0" applyBorder="0" applyAlignment="0" applyProtection="0"/>
    <xf numFmtId="43" fontId="12" fillId="0" borderId="0" applyFont="0" applyFill="0" applyBorder="0" applyAlignment="0" applyProtection="0"/>
    <xf numFmtId="183" fontId="39" fillId="0" borderId="0"/>
    <xf numFmtId="0" fontId="33" fillId="20" borderId="2">
      <alignment horizontal="centerContinuous" vertical="top"/>
    </xf>
    <xf numFmtId="172" fontId="26" fillId="0" borderId="0" applyFont="0" applyFill="0" applyBorder="0" applyAlignment="0" applyProtection="0"/>
    <xf numFmtId="184" fontId="39" fillId="0" borderId="0"/>
    <xf numFmtId="14" fontId="40" fillId="0" borderId="0" applyFill="0" applyBorder="0" applyAlignment="0"/>
    <xf numFmtId="15" fontId="41" fillId="26" borderId="0">
      <alignment horizontal="centerContinuous"/>
    </xf>
    <xf numFmtId="185" fontId="39" fillId="0" borderId="0"/>
    <xf numFmtId="181" fontId="27" fillId="0" borderId="0" applyFill="0" applyBorder="0" applyAlignment="0"/>
    <xf numFmtId="172" fontId="26" fillId="0" borderId="0" applyFill="0" applyBorder="0" applyAlignment="0"/>
    <xf numFmtId="181" fontId="27" fillId="0" borderId="0" applyFill="0" applyBorder="0" applyAlignment="0"/>
    <xf numFmtId="182" fontId="27" fillId="0" borderId="0" applyFill="0" applyBorder="0" applyAlignment="0"/>
    <xf numFmtId="172" fontId="26" fillId="0" borderId="0" applyFill="0" applyBorder="0" applyAlignment="0"/>
    <xf numFmtId="0" fontId="42" fillId="0" borderId="0" applyNumberFormat="0" applyFill="0" applyBorder="0" applyAlignment="0" applyProtection="0"/>
    <xf numFmtId="0" fontId="43" fillId="7" borderId="0" applyNumberFormat="0" applyBorder="0" applyAlignment="0" applyProtection="0"/>
    <xf numFmtId="38" fontId="44" fillId="20" borderId="0" applyNumberFormat="0" applyBorder="0" applyAlignment="0" applyProtection="0"/>
    <xf numFmtId="0" fontId="45" fillId="0" borderId="5" applyNumberFormat="0" applyAlignment="0" applyProtection="0">
      <alignment horizontal="left" vertical="center"/>
    </xf>
    <xf numFmtId="0" fontId="45" fillId="0" borderId="6">
      <alignment horizontal="left" vertical="center"/>
    </xf>
    <xf numFmtId="0" fontId="46" fillId="0" borderId="7" applyNumberFormat="0" applyFill="0" applyAlignment="0" applyProtection="0"/>
    <xf numFmtId="0" fontId="47" fillId="0" borderId="8" applyNumberFormat="0" applyFill="0" applyAlignment="0" applyProtection="0"/>
    <xf numFmtId="0" fontId="48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49" fillId="12" borderId="3" applyNumberFormat="0" applyAlignment="0" applyProtection="0"/>
    <xf numFmtId="10" fontId="44" fillId="27" borderId="10" applyNumberFormat="0" applyBorder="0" applyAlignment="0" applyProtection="0"/>
    <xf numFmtId="0" fontId="78" fillId="6" borderId="3" applyNumberFormat="0" applyAlignment="0" applyProtection="0"/>
    <xf numFmtId="181" fontId="27" fillId="0" borderId="0" applyFill="0" applyBorder="0" applyAlignment="0"/>
    <xf numFmtId="172" fontId="26" fillId="0" borderId="0" applyFill="0" applyBorder="0" applyAlignment="0"/>
    <xf numFmtId="181" fontId="27" fillId="0" borderId="0" applyFill="0" applyBorder="0" applyAlignment="0"/>
    <xf numFmtId="182" fontId="27" fillId="0" borderId="0" applyFill="0" applyBorder="0" applyAlignment="0"/>
    <xf numFmtId="172" fontId="26" fillId="0" borderId="0" applyFill="0" applyBorder="0" applyAlignment="0"/>
    <xf numFmtId="0" fontId="50" fillId="0" borderId="11" applyNumberFormat="0" applyFill="0" applyAlignment="0" applyProtection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167" fontId="21" fillId="0" borderId="0"/>
    <xf numFmtId="0" fontId="51" fillId="12" borderId="0" applyNumberFormat="0" applyBorder="0" applyAlignment="0" applyProtection="0"/>
    <xf numFmtId="37" fontId="52" fillId="0" borderId="0"/>
    <xf numFmtId="186" fontId="35" fillId="0" borderId="0"/>
    <xf numFmtId="0" fontId="61" fillId="0" borderId="0"/>
    <xf numFmtId="0" fontId="2" fillId="0" borderId="0"/>
    <xf numFmtId="0" fontId="53" fillId="5" borderId="12" applyNumberFormat="0" applyFont="0" applyAlignment="0" applyProtection="0"/>
    <xf numFmtId="0" fontId="54" fillId="24" borderId="13" applyNumberFormat="0" applyAlignment="0" applyProtection="0"/>
    <xf numFmtId="0" fontId="55" fillId="0" borderId="0" applyFont="0" applyFill="0" applyBorder="0" applyAlignment="0" applyProtection="0"/>
    <xf numFmtId="181" fontId="2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0" fontId="21" fillId="0" borderId="0" applyFont="0" applyFill="0" applyBorder="0" applyAlignment="0" applyProtection="0"/>
    <xf numFmtId="181" fontId="27" fillId="0" borderId="0" applyFill="0" applyBorder="0" applyAlignment="0"/>
    <xf numFmtId="172" fontId="26" fillId="0" borderId="0" applyFill="0" applyBorder="0" applyAlignment="0"/>
    <xf numFmtId="181" fontId="27" fillId="0" borderId="0" applyFill="0" applyBorder="0" applyAlignment="0"/>
    <xf numFmtId="182" fontId="27" fillId="0" borderId="0" applyFill="0" applyBorder="0" applyAlignment="0"/>
    <xf numFmtId="172" fontId="26" fillId="0" borderId="0" applyFill="0" applyBorder="0" applyAlignment="0"/>
    <xf numFmtId="0" fontId="56" fillId="2" borderId="0"/>
    <xf numFmtId="0" fontId="35" fillId="0" borderId="0"/>
    <xf numFmtId="49" fontId="40" fillId="0" borderId="0" applyFill="0" applyBorder="0" applyAlignment="0"/>
    <xf numFmtId="0" fontId="36" fillId="0" borderId="0" applyFill="0" applyBorder="0" applyAlignment="0"/>
    <xf numFmtId="0" fontId="36" fillId="0" borderId="0" applyFill="0" applyBorder="0" applyAlignment="0"/>
    <xf numFmtId="0" fontId="57" fillId="0" borderId="0" applyNumberFormat="0" applyFill="0" applyBorder="0" applyAlignment="0" applyProtection="0"/>
    <xf numFmtId="0" fontId="58" fillId="0" borderId="14" applyNumberFormat="0" applyFill="0" applyAlignment="0" applyProtection="0"/>
    <xf numFmtId="179" fontId="27" fillId="0" borderId="0" applyFont="0" applyFill="0" applyBorder="0" applyAlignment="0" applyProtection="0"/>
    <xf numFmtId="187" fontId="27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82" fillId="28" borderId="3" applyNumberFormat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43" fontId="89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9" fontId="20" fillId="0" borderId="0" applyFont="0" applyFill="0" applyBorder="0" applyAlignment="0" applyProtection="0"/>
    <xf numFmtId="18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0" fontId="53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76" fillId="25" borderId="4" applyNumberFormat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84" fillId="0" borderId="15" applyNumberFormat="0" applyFill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3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6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94" fillId="0" borderId="0"/>
    <xf numFmtId="0" fontId="12" fillId="0" borderId="0"/>
    <xf numFmtId="0" fontId="89" fillId="0" borderId="0"/>
    <xf numFmtId="0" fontId="12" fillId="0" borderId="0"/>
    <xf numFmtId="0" fontId="3" fillId="0" borderId="0"/>
    <xf numFmtId="0" fontId="20" fillId="0" borderId="0"/>
    <xf numFmtId="0" fontId="2" fillId="0" borderId="0"/>
    <xf numFmtId="0" fontId="2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78" fillId="6" borderId="3" applyNumberFormat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0" fontId="85" fillId="12" borderId="0" applyNumberFormat="0" applyBorder="0" applyAlignment="0" applyProtection="0"/>
    <xf numFmtId="9" fontId="21" fillId="0" borderId="0" applyFont="0" applyFill="0" applyBorder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79" fillId="0" borderId="16" applyNumberFormat="0" applyFill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21" fillId="0" borderId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23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73" fillId="15" borderId="0" applyNumberFormat="0" applyBorder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81" fillId="28" borderId="13" applyNumberForma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21" fillId="5" borderId="12" applyNumberFormat="0" applyFont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6" fillId="0" borderId="17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7" fillId="0" borderId="18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19" applyNumberFormat="0" applyFill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2" fillId="0" borderId="0"/>
    <xf numFmtId="0" fontId="21" fillId="0" borderId="0"/>
    <xf numFmtId="43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43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" fillId="0" borderId="0"/>
    <xf numFmtId="0" fontId="21" fillId="0" borderId="0"/>
    <xf numFmtId="0" fontId="21" fillId="0" borderId="0"/>
    <xf numFmtId="0" fontId="2" fillId="0" borderId="0"/>
    <xf numFmtId="9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4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1" fillId="0" borderId="0"/>
    <xf numFmtId="0" fontId="2" fillId="0" borderId="0"/>
    <xf numFmtId="180" fontId="96" fillId="0" borderId="0" applyFont="0" applyFill="0" applyBorder="0" applyAlignment="0" applyProtection="0"/>
    <xf numFmtId="0" fontId="97" fillId="24" borderId="0" applyNumberFormat="0" applyBorder="0" applyAlignment="0" applyProtection="0"/>
    <xf numFmtId="0" fontId="97" fillId="6" borderId="0" applyNumberFormat="0" applyBorder="0" applyAlignment="0" applyProtection="0"/>
    <xf numFmtId="0" fontId="97" fillId="5" borderId="0" applyNumberFormat="0" applyBorder="0" applyAlignment="0" applyProtection="0"/>
    <xf numFmtId="0" fontId="97" fillId="24" borderId="0" applyNumberFormat="0" applyBorder="0" applyAlignment="0" applyProtection="0"/>
    <xf numFmtId="0" fontId="97" fillId="7" borderId="0" applyNumberFormat="0" applyBorder="0" applyAlignment="0" applyProtection="0"/>
    <xf numFmtId="0" fontId="97" fillId="6" borderId="0" applyNumberFormat="0" applyBorder="0" applyAlignment="0" applyProtection="0"/>
    <xf numFmtId="0" fontId="97" fillId="28" borderId="0" applyNumberFormat="0" applyBorder="0" applyAlignment="0" applyProtection="0"/>
    <xf numFmtId="0" fontId="97" fillId="4" borderId="0" applyNumberFormat="0" applyBorder="0" applyAlignment="0" applyProtection="0"/>
    <xf numFmtId="0" fontId="97" fillId="12" borderId="0" applyNumberFormat="0" applyBorder="0" applyAlignment="0" applyProtection="0"/>
    <xf numFmtId="0" fontId="97" fillId="28" borderId="0" applyNumberFormat="0" applyBorder="0" applyAlignment="0" applyProtection="0"/>
    <xf numFmtId="0" fontId="97" fillId="3" borderId="0" applyNumberFormat="0" applyBorder="0" applyAlignment="0" applyProtection="0"/>
    <xf numFmtId="0" fontId="97" fillId="6" borderId="0" applyNumberFormat="0" applyBorder="0" applyAlignment="0" applyProtection="0"/>
    <xf numFmtId="0" fontId="73" fillId="18" borderId="0" applyNumberFormat="0" applyBorder="0" applyAlignment="0" applyProtection="0"/>
    <xf numFmtId="0" fontId="73" fillId="4" borderId="0" applyNumberFormat="0" applyBorder="0" applyAlignment="0" applyProtection="0"/>
    <xf numFmtId="0" fontId="73" fillId="12" borderId="0" applyNumberFormat="0" applyBorder="0" applyAlignment="0" applyProtection="0"/>
    <xf numFmtId="0" fontId="73" fillId="28" borderId="0" applyNumberFormat="0" applyBorder="0" applyAlignment="0" applyProtection="0"/>
    <xf numFmtId="0" fontId="73" fillId="18" borderId="0" applyNumberFormat="0" applyBorder="0" applyAlignment="0" applyProtection="0"/>
    <xf numFmtId="0" fontId="73" fillId="6" borderId="0" applyNumberFormat="0" applyBorder="0" applyAlignment="0" applyProtection="0"/>
    <xf numFmtId="0" fontId="33" fillId="20" borderId="2">
      <alignment horizontal="centerContinuous" vertical="top"/>
    </xf>
    <xf numFmtId="0" fontId="73" fillId="18" borderId="0" applyNumberFormat="0" applyBorder="0" applyAlignment="0" applyProtection="0"/>
    <xf numFmtId="0" fontId="73" fillId="23" borderId="0" applyNumberFormat="0" applyBorder="0" applyAlignment="0" applyProtection="0"/>
    <xf numFmtId="0" fontId="73" fillId="30" borderId="0" applyNumberFormat="0" applyBorder="0" applyAlignment="0" applyProtection="0"/>
    <xf numFmtId="0" fontId="73" fillId="22" borderId="0" applyNumberFormat="0" applyBorder="0" applyAlignment="0" applyProtection="0"/>
    <xf numFmtId="0" fontId="73" fillId="18" borderId="0" applyNumberFormat="0" applyBorder="0" applyAlignment="0" applyProtection="0"/>
    <xf numFmtId="0" fontId="73" fillId="15" borderId="0" applyNumberFormat="0" applyBorder="0" applyAlignment="0" applyProtection="0"/>
    <xf numFmtId="0" fontId="80" fillId="9" borderId="0" applyNumberFormat="0" applyBorder="0" applyAlignment="0" applyProtection="0"/>
    <xf numFmtId="194" fontId="24" fillId="0" borderId="0" applyFill="0" applyBorder="0" applyAlignment="0"/>
    <xf numFmtId="182" fontId="96" fillId="0" borderId="0" applyFill="0" applyBorder="0" applyAlignment="0"/>
    <xf numFmtId="0" fontId="82" fillId="24" borderId="3" applyNumberFormat="0" applyAlignment="0" applyProtection="0"/>
    <xf numFmtId="0" fontId="76" fillId="25" borderId="4" applyNumberFormat="0" applyAlignment="0" applyProtection="0"/>
    <xf numFmtId="194" fontId="2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94" fillId="0" borderId="0" applyFont="0" applyFill="0" applyBorder="0" applyAlignment="0" applyProtection="0"/>
    <xf numFmtId="43" fontId="99" fillId="0" borderId="0" applyFont="0" applyFill="0" applyBorder="0" applyAlignment="0" applyProtection="0"/>
    <xf numFmtId="194" fontId="24" fillId="0" borderId="0" applyFill="0" applyBorder="0" applyAlignment="0"/>
    <xf numFmtId="194" fontId="24" fillId="0" borderId="0" applyFill="0" applyBorder="0" applyAlignment="0"/>
    <xf numFmtId="182" fontId="96" fillId="0" borderId="0" applyFill="0" applyBorder="0" applyAlignment="0"/>
    <xf numFmtId="0" fontId="75" fillId="0" borderId="0" applyNumberFormat="0" applyFill="0" applyBorder="0" applyAlignment="0" applyProtection="0"/>
    <xf numFmtId="0" fontId="77" fillId="10" borderId="0" applyNumberFormat="0" applyBorder="0" applyAlignment="0" applyProtection="0"/>
    <xf numFmtId="0" fontId="45" fillId="0" borderId="6">
      <alignment horizontal="left" vertical="center"/>
    </xf>
    <xf numFmtId="0" fontId="100" fillId="0" borderId="54" applyNumberFormat="0" applyFill="0" applyAlignment="0" applyProtection="0"/>
    <xf numFmtId="0" fontId="101" fillId="0" borderId="18" applyNumberFormat="0" applyFill="0" applyAlignment="0" applyProtection="0"/>
    <xf numFmtId="0" fontId="102" fillId="0" borderId="55" applyNumberFormat="0" applyFill="0" applyAlignment="0" applyProtection="0"/>
    <xf numFmtId="0" fontId="102" fillId="0" borderId="0" applyNumberFormat="0" applyFill="0" applyBorder="0" applyAlignment="0" applyProtection="0"/>
    <xf numFmtId="10" fontId="44" fillId="27" borderId="10" applyNumberFormat="0" applyBorder="0" applyAlignment="0" applyProtection="0"/>
    <xf numFmtId="0" fontId="78" fillId="6" borderId="3" applyNumberFormat="0" applyAlignment="0" applyProtection="0"/>
    <xf numFmtId="194" fontId="24" fillId="0" borderId="0" applyFill="0" applyBorder="0" applyAlignment="0"/>
    <xf numFmtId="194" fontId="24" fillId="0" borderId="0" applyFill="0" applyBorder="0" applyAlignment="0"/>
    <xf numFmtId="182" fontId="96" fillId="0" borderId="0" applyFill="0" applyBorder="0" applyAlignment="0"/>
    <xf numFmtId="0" fontId="84" fillId="0" borderId="15" applyNumberFormat="0" applyFill="0" applyAlignment="0" applyProtection="0"/>
    <xf numFmtId="0" fontId="85" fillId="12" borderId="0" applyNumberFormat="0" applyBorder="0" applyAlignment="0" applyProtection="0"/>
    <xf numFmtId="195" fontId="24" fillId="0" borderId="0"/>
    <xf numFmtId="0" fontId="98" fillId="0" borderId="0"/>
    <xf numFmtId="0" fontId="1" fillId="0" borderId="0"/>
    <xf numFmtId="0" fontId="12" fillId="0" borderId="0"/>
    <xf numFmtId="0" fontId="98" fillId="0" borderId="0"/>
    <xf numFmtId="0" fontId="12" fillId="0" borderId="0"/>
    <xf numFmtId="0" fontId="12" fillId="0" borderId="0"/>
    <xf numFmtId="0" fontId="98" fillId="0" borderId="0"/>
    <xf numFmtId="0" fontId="99" fillId="0" borderId="0"/>
    <xf numFmtId="0" fontId="98" fillId="0" borderId="0"/>
    <xf numFmtId="0" fontId="99" fillId="0" borderId="0"/>
    <xf numFmtId="0" fontId="12" fillId="5" borderId="12" applyNumberFormat="0" applyFont="0" applyAlignment="0" applyProtection="0"/>
    <xf numFmtId="0" fontId="81" fillId="24" borderId="13" applyNumberForma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9" fillId="0" borderId="0" applyFont="0" applyFill="0" applyBorder="0" applyAlignment="0" applyProtection="0"/>
    <xf numFmtId="194" fontId="24" fillId="0" borderId="0" applyFill="0" applyBorder="0" applyAlignment="0"/>
    <xf numFmtId="194" fontId="24" fillId="0" borderId="0" applyFill="0" applyBorder="0" applyAlignment="0"/>
    <xf numFmtId="182" fontId="96" fillId="0" borderId="0" applyFill="0" applyBorder="0" applyAlignment="0"/>
    <xf numFmtId="0" fontId="103" fillId="0" borderId="0" applyNumberFormat="0" applyFill="0" applyBorder="0" applyAlignment="0" applyProtection="0"/>
    <xf numFmtId="0" fontId="81" fillId="0" borderId="56" applyNumberFormat="0" applyFill="0" applyAlignment="0" applyProtection="0"/>
    <xf numFmtId="0" fontId="74" fillId="0" borderId="0" applyNumberFormat="0" applyFill="0" applyBorder="0" applyAlignment="0" applyProtection="0"/>
    <xf numFmtId="43" fontId="104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4" fillId="0" borderId="0"/>
    <xf numFmtId="0" fontId="99" fillId="0" borderId="0"/>
    <xf numFmtId="0" fontId="105" fillId="0" borderId="0"/>
    <xf numFmtId="0" fontId="98" fillId="0" borderId="0"/>
    <xf numFmtId="0" fontId="12" fillId="0" borderId="0"/>
    <xf numFmtId="9" fontId="12" fillId="0" borderId="0" applyFont="0" applyFill="0" applyBorder="0" applyAlignment="0" applyProtection="0"/>
  </cellStyleXfs>
  <cellXfs count="225">
    <xf numFmtId="0" fontId="0" fillId="0" borderId="0" xfId="0"/>
    <xf numFmtId="40" fontId="5" fillId="0" borderId="0" xfId="718" applyFont="1"/>
    <xf numFmtId="0" fontId="66" fillId="0" borderId="24" xfId="1150" applyFont="1" applyBorder="1"/>
    <xf numFmtId="9" fontId="11" fillId="0" borderId="25" xfId="1150" applyNumberFormat="1" applyFont="1" applyBorder="1" applyAlignment="1">
      <alignment horizontal="center"/>
    </xf>
    <xf numFmtId="40" fontId="11" fillId="0" borderId="26" xfId="718" applyFont="1" applyBorder="1"/>
    <xf numFmtId="40" fontId="5" fillId="0" borderId="27" xfId="718" applyFont="1" applyBorder="1"/>
    <xf numFmtId="40" fontId="5" fillId="0" borderId="25" xfId="718" applyFont="1" applyBorder="1"/>
    <xf numFmtId="40" fontId="4" fillId="0" borderId="0" xfId="718" applyFont="1" applyAlignment="1">
      <alignment horizontal="center" vertical="center"/>
    </xf>
    <xf numFmtId="40" fontId="16" fillId="0" borderId="28" xfId="718" applyFont="1" applyBorder="1"/>
    <xf numFmtId="0" fontId="66" fillId="0" borderId="29" xfId="1150" applyFont="1" applyBorder="1"/>
    <xf numFmtId="0" fontId="67" fillId="31" borderId="30" xfId="1150" applyFont="1" applyFill="1" applyBorder="1" applyAlignment="1">
      <alignment horizontal="center"/>
    </xf>
    <xf numFmtId="0" fontId="67" fillId="31" borderId="31" xfId="1150" applyFont="1" applyFill="1" applyBorder="1" applyAlignment="1">
      <alignment horizontal="center"/>
    </xf>
    <xf numFmtId="40" fontId="10" fillId="0" borderId="0" xfId="718" applyFont="1" applyAlignment="1">
      <alignment horizontal="right"/>
    </xf>
    <xf numFmtId="170" fontId="5" fillId="32" borderId="10" xfId="718" applyNumberFormat="1" applyFont="1" applyFill="1" applyBorder="1"/>
    <xf numFmtId="40" fontId="68" fillId="0" borderId="0" xfId="718" applyFont="1"/>
    <xf numFmtId="0" fontId="67" fillId="31" borderId="32" xfId="1150" applyFont="1" applyFill="1" applyBorder="1" applyAlignment="1">
      <alignment horizontal="center"/>
    </xf>
    <xf numFmtId="0" fontId="69" fillId="31" borderId="29" xfId="1150" applyFont="1" applyFill="1" applyBorder="1"/>
    <xf numFmtId="40" fontId="5" fillId="0" borderId="0" xfId="718" applyFont="1" applyAlignment="1">
      <alignment horizontal="right"/>
    </xf>
    <xf numFmtId="170" fontId="5" fillId="31" borderId="10" xfId="718" applyNumberFormat="1" applyFont="1" applyFill="1" applyBorder="1"/>
    <xf numFmtId="40" fontId="17" fillId="0" borderId="0" xfId="718" applyFont="1" applyAlignment="1">
      <alignment horizontal="right"/>
    </xf>
    <xf numFmtId="170" fontId="5" fillId="33" borderId="10" xfId="718" applyNumberFormat="1" applyFont="1" applyFill="1" applyBorder="1"/>
    <xf numFmtId="40" fontId="70" fillId="0" borderId="0" xfId="718" applyFont="1" applyFill="1"/>
    <xf numFmtId="168" fontId="11" fillId="0" borderId="35" xfId="1150" applyNumberFormat="1" applyFont="1" applyBorder="1" applyAlignment="1">
      <alignment horizontal="center"/>
    </xf>
    <xf numFmtId="40" fontId="7" fillId="0" borderId="0" xfId="718" applyFont="1" applyAlignment="1">
      <alignment horizontal="right"/>
    </xf>
    <xf numFmtId="173" fontId="18" fillId="34" borderId="10" xfId="718" applyNumberFormat="1" applyFont="1" applyFill="1" applyBorder="1"/>
    <xf numFmtId="173" fontId="71" fillId="35" borderId="36" xfId="718" applyNumberFormat="1" applyFont="1" applyFill="1" applyBorder="1"/>
    <xf numFmtId="174" fontId="8" fillId="0" borderId="0" xfId="718" applyNumberFormat="1" applyFont="1"/>
    <xf numFmtId="170" fontId="6" fillId="0" borderId="37" xfId="718" applyNumberFormat="1" applyFont="1" applyBorder="1"/>
    <xf numFmtId="40" fontId="5" fillId="0" borderId="38" xfId="718" applyFont="1" applyBorder="1"/>
    <xf numFmtId="40" fontId="5" fillId="0" borderId="39" xfId="718" applyFont="1" applyBorder="1"/>
    <xf numFmtId="40" fontId="19" fillId="0" borderId="0" xfId="718" applyFont="1" applyAlignment="1">
      <alignment horizontal="right"/>
    </xf>
    <xf numFmtId="170" fontId="13" fillId="0" borderId="0" xfId="718" applyNumberFormat="1" applyFont="1" applyBorder="1"/>
    <xf numFmtId="40" fontId="5" fillId="34" borderId="38" xfId="718" applyFont="1" applyFill="1" applyBorder="1"/>
    <xf numFmtId="0" fontId="3" fillId="0" borderId="0" xfId="1150"/>
    <xf numFmtId="9" fontId="11" fillId="34" borderId="25" xfId="1150" applyNumberFormat="1" applyFont="1" applyFill="1" applyBorder="1" applyAlignment="1">
      <alignment horizontal="center"/>
    </xf>
    <xf numFmtId="170" fontId="11" fillId="0" borderId="10" xfId="718" applyNumberFormat="1" applyFont="1" applyBorder="1" applyAlignment="1">
      <alignment horizontal="center"/>
    </xf>
    <xf numFmtId="166" fontId="11" fillId="0" borderId="10" xfId="473" applyFont="1" applyBorder="1" applyAlignment="1">
      <alignment horizontal="center"/>
    </xf>
    <xf numFmtId="168" fontId="11" fillId="36" borderId="33" xfId="1150" applyNumberFormat="1" applyFont="1" applyFill="1" applyBorder="1" applyAlignment="1">
      <alignment horizontal="center"/>
    </xf>
    <xf numFmtId="168" fontId="11" fillId="36" borderId="34" xfId="1150" applyNumberFormat="1" applyFont="1" applyFill="1" applyBorder="1" applyAlignment="1">
      <alignment horizontal="center"/>
    </xf>
    <xf numFmtId="168" fontId="11" fillId="36" borderId="35" xfId="1150" applyNumberFormat="1" applyFont="1" applyFill="1" applyBorder="1" applyAlignment="1">
      <alignment horizontal="center"/>
    </xf>
    <xf numFmtId="40" fontId="95" fillId="0" borderId="26" xfId="718" applyFont="1" applyBorder="1"/>
    <xf numFmtId="0" fontId="108" fillId="0" borderId="0" xfId="0" applyFont="1" applyAlignment="1">
      <alignment vertical="center"/>
    </xf>
    <xf numFmtId="0" fontId="109" fillId="0" borderId="0" xfId="0" quotePrefix="1" applyFont="1" applyAlignment="1">
      <alignment vertical="center"/>
    </xf>
    <xf numFmtId="0" fontId="110" fillId="0" borderId="0" xfId="0" applyFont="1" applyAlignment="1">
      <alignment horizontal="center" vertical="center"/>
    </xf>
    <xf numFmtId="49" fontId="109" fillId="0" borderId="0" xfId="0" applyNumberFormat="1" applyFont="1" applyAlignment="1">
      <alignment horizontal="left" vertical="center"/>
    </xf>
    <xf numFmtId="0" fontId="109" fillId="0" borderId="0" xfId="0" applyFont="1" applyAlignment="1">
      <alignment vertical="center"/>
    </xf>
    <xf numFmtId="49" fontId="109" fillId="0" borderId="0" xfId="534" applyNumberFormat="1" applyFont="1" applyAlignment="1">
      <alignment horizontal="left" vertical="center"/>
    </xf>
    <xf numFmtId="175" fontId="109" fillId="0" borderId="0" xfId="0" applyNumberFormat="1" applyFont="1" applyAlignment="1">
      <alignment horizontal="center" vertical="center"/>
    </xf>
    <xf numFmtId="0" fontId="109" fillId="0" borderId="0" xfId="1149" applyFont="1" applyAlignment="1">
      <alignment vertical="center"/>
    </xf>
    <xf numFmtId="15" fontId="109" fillId="0" borderId="0" xfId="1153" applyNumberFormat="1" applyFont="1" applyAlignment="1">
      <alignment horizontal="left" vertical="center"/>
    </xf>
    <xf numFmtId="0" fontId="110" fillId="27" borderId="40" xfId="0" applyFont="1" applyFill="1" applyBorder="1" applyAlignment="1">
      <alignment horizontal="center" vertical="center"/>
    </xf>
    <xf numFmtId="0" fontId="110" fillId="27" borderId="20" xfId="0" applyFont="1" applyFill="1" applyBorder="1" applyAlignment="1">
      <alignment horizontal="center" vertical="center"/>
    </xf>
    <xf numFmtId="0" fontId="110" fillId="27" borderId="37" xfId="0" applyFont="1" applyFill="1" applyBorder="1" applyAlignment="1">
      <alignment horizontal="center" vertical="center"/>
    </xf>
    <xf numFmtId="0" fontId="111" fillId="0" borderId="22" xfId="1146" applyFont="1" applyBorder="1" applyAlignment="1">
      <alignment horizontal="center" vertical="center"/>
    </xf>
    <xf numFmtId="0" fontId="112" fillId="0" borderId="23" xfId="1144" applyFont="1" applyBorder="1" applyAlignment="1">
      <alignment vertical="center"/>
    </xf>
    <xf numFmtId="49" fontId="111" fillId="0" borderId="1" xfId="0" applyNumberFormat="1" applyFont="1" applyBorder="1" applyAlignment="1">
      <alignment horizontal="center" vertical="center"/>
    </xf>
    <xf numFmtId="49" fontId="111" fillId="0" borderId="44" xfId="0" applyNumberFormat="1" applyFont="1" applyBorder="1" applyAlignment="1">
      <alignment horizontal="center" vertical="center"/>
    </xf>
    <xf numFmtId="175" fontId="111" fillId="0" borderId="22" xfId="0" applyNumberFormat="1" applyFont="1" applyBorder="1" applyAlignment="1">
      <alignment horizontal="center" vertical="center"/>
    </xf>
    <xf numFmtId="0" fontId="111" fillId="0" borderId="22" xfId="0" applyFont="1" applyBorder="1" applyAlignment="1">
      <alignment horizontal="center" vertical="center"/>
    </xf>
    <xf numFmtId="0" fontId="111" fillId="0" borderId="23" xfId="0" applyFont="1" applyBorder="1" applyAlignment="1">
      <alignment horizontal="center" vertical="center"/>
    </xf>
    <xf numFmtId="0" fontId="113" fillId="0" borderId="23" xfId="0" applyFont="1" applyBorder="1" applyAlignment="1">
      <alignment horizontal="left" vertical="center"/>
    </xf>
    <xf numFmtId="10" fontId="113" fillId="0" borderId="41" xfId="1152" applyNumberFormat="1" applyFont="1" applyBorder="1" applyAlignment="1">
      <alignment horizontal="center" vertical="center"/>
    </xf>
    <xf numFmtId="0" fontId="113" fillId="0" borderId="0" xfId="0" applyFont="1" applyAlignment="1">
      <alignment vertical="center"/>
    </xf>
    <xf numFmtId="0" fontId="113" fillId="0" borderId="22" xfId="1146" applyFont="1" applyBorder="1" applyAlignment="1">
      <alignment horizontal="center" vertical="center"/>
    </xf>
    <xf numFmtId="0" fontId="113" fillId="0" borderId="23" xfId="1144" applyFont="1" applyBorder="1" applyAlignment="1">
      <alignment vertical="center"/>
    </xf>
    <xf numFmtId="166" fontId="113" fillId="0" borderId="21" xfId="473" applyFont="1" applyFill="1" applyBorder="1" applyAlignment="1">
      <alignment vertical="center"/>
    </xf>
    <xf numFmtId="0" fontId="113" fillId="0" borderId="21" xfId="1144" applyFont="1" applyBorder="1" applyAlignment="1">
      <alignment horizontal="center" vertical="center"/>
    </xf>
    <xf numFmtId="166" fontId="113" fillId="0" borderId="22" xfId="716" applyNumberFormat="1" applyFont="1" applyBorder="1" applyAlignment="1">
      <alignment horizontal="center" vertical="center"/>
    </xf>
    <xf numFmtId="166" fontId="113" fillId="0" borderId="21" xfId="473" applyFont="1" applyBorder="1" applyAlignment="1">
      <alignment vertical="center"/>
    </xf>
    <xf numFmtId="189" fontId="113" fillId="0" borderId="21" xfId="473" applyNumberFormat="1" applyFont="1" applyBorder="1" applyAlignment="1">
      <alignment vertical="center"/>
    </xf>
    <xf numFmtId="166" fontId="113" fillId="0" borderId="21" xfId="473" applyFont="1" applyFill="1" applyBorder="1" applyAlignment="1"/>
    <xf numFmtId="0" fontId="113" fillId="0" borderId="21" xfId="1144" applyFont="1" applyBorder="1" applyAlignment="1">
      <alignment horizontal="center"/>
    </xf>
    <xf numFmtId="166" fontId="113" fillId="0" borderId="0" xfId="473" applyFont="1" applyBorder="1" applyAlignment="1">
      <alignment vertical="center"/>
    </xf>
    <xf numFmtId="38" fontId="113" fillId="0" borderId="23" xfId="1144" applyNumberFormat="1" applyFont="1" applyBorder="1" applyAlignment="1">
      <alignment vertical="center"/>
    </xf>
    <xf numFmtId="166" fontId="113" fillId="0" borderId="22" xfId="473" applyFont="1" applyFill="1" applyBorder="1" applyAlignment="1">
      <alignment vertical="center"/>
    </xf>
    <xf numFmtId="166" fontId="113" fillId="0" borderId="22" xfId="715" applyNumberFormat="1" applyFont="1" applyBorder="1" applyAlignment="1">
      <alignment horizontal="center" vertical="center"/>
    </xf>
    <xf numFmtId="49" fontId="113" fillId="0" borderId="1" xfId="0" applyNumberFormat="1" applyFont="1" applyBorder="1" applyAlignment="1">
      <alignment horizontal="center" vertical="center"/>
    </xf>
    <xf numFmtId="175" fontId="113" fillId="0" borderId="0" xfId="0" applyNumberFormat="1" applyFont="1" applyAlignment="1">
      <alignment vertical="center"/>
    </xf>
    <xf numFmtId="0" fontId="113" fillId="0" borderId="24" xfId="1144" applyFont="1" applyBorder="1" applyAlignment="1">
      <alignment vertical="center"/>
    </xf>
    <xf numFmtId="49" fontId="111" fillId="0" borderId="0" xfId="0" applyNumberFormat="1" applyFont="1" applyAlignment="1">
      <alignment horizontal="center" vertical="center"/>
    </xf>
    <xf numFmtId="0" fontId="113" fillId="0" borderId="51" xfId="1144" applyFont="1" applyBorder="1" applyAlignment="1">
      <alignment horizontal="center" vertical="center"/>
    </xf>
    <xf numFmtId="0" fontId="113" fillId="0" borderId="24" xfId="0" applyFont="1" applyBorder="1" applyAlignment="1">
      <alignment horizontal="left" vertical="center"/>
    </xf>
    <xf numFmtId="10" fontId="113" fillId="0" borderId="25" xfId="1152" applyNumberFormat="1" applyFont="1" applyBorder="1" applyAlignment="1">
      <alignment horizontal="center" vertical="center"/>
    </xf>
    <xf numFmtId="0" fontId="113" fillId="0" borderId="10" xfId="1146" applyFont="1" applyBorder="1" applyAlignment="1">
      <alignment horizontal="center" vertical="center"/>
    </xf>
    <xf numFmtId="166" fontId="113" fillId="0" borderId="10" xfId="716" applyNumberFormat="1" applyFont="1" applyBorder="1" applyAlignment="1">
      <alignment horizontal="center" vertical="center"/>
    </xf>
    <xf numFmtId="170" fontId="113" fillId="0" borderId="10" xfId="717" applyNumberFormat="1" applyFont="1" applyBorder="1" applyAlignment="1">
      <alignment vertical="center"/>
    </xf>
    <xf numFmtId="166" fontId="113" fillId="0" borderId="2" xfId="716" applyNumberFormat="1" applyFont="1" applyBorder="1" applyAlignment="1">
      <alignment horizontal="center" vertical="center"/>
    </xf>
    <xf numFmtId="0" fontId="113" fillId="0" borderId="35" xfId="1146" applyFont="1" applyBorder="1" applyAlignment="1">
      <alignment vertical="center"/>
    </xf>
    <xf numFmtId="0" fontId="113" fillId="0" borderId="0" xfId="1146" applyFont="1" applyAlignment="1">
      <alignment vertical="center"/>
    </xf>
    <xf numFmtId="0" fontId="109" fillId="0" borderId="0" xfId="1145" applyFont="1" applyAlignment="1">
      <alignment horizontal="center" vertical="center"/>
    </xf>
    <xf numFmtId="0" fontId="111" fillId="0" borderId="0" xfId="1148" applyFont="1" applyAlignment="1">
      <alignment horizontal="center"/>
    </xf>
    <xf numFmtId="0" fontId="111" fillId="0" borderId="0" xfId="1148" applyFont="1"/>
    <xf numFmtId="0" fontId="110" fillId="0" borderId="42" xfId="1147" applyFont="1" applyBorder="1" applyAlignment="1">
      <alignment horizontal="center" vertical="center"/>
    </xf>
    <xf numFmtId="170" fontId="109" fillId="0" borderId="0" xfId="717" applyNumberFormat="1" applyFont="1" applyBorder="1" applyAlignment="1">
      <alignment vertical="center"/>
    </xf>
    <xf numFmtId="0" fontId="109" fillId="0" borderId="0" xfId="1147" applyFont="1" applyAlignment="1">
      <alignment horizontal="center" vertical="center"/>
    </xf>
    <xf numFmtId="166" fontId="109" fillId="0" borderId="0" xfId="714" applyNumberFormat="1" applyFont="1" applyBorder="1" applyAlignment="1">
      <alignment horizontal="center" vertical="center"/>
    </xf>
    <xf numFmtId="166" fontId="109" fillId="0" borderId="42" xfId="714" applyNumberFormat="1" applyFont="1" applyBorder="1" applyAlignment="1">
      <alignment horizontal="center" vertical="center"/>
    </xf>
    <xf numFmtId="166" fontId="111" fillId="0" borderId="43" xfId="714" applyNumberFormat="1" applyFont="1" applyBorder="1" applyAlignment="1">
      <alignment horizontal="center" vertical="center"/>
    </xf>
    <xf numFmtId="0" fontId="109" fillId="0" borderId="0" xfId="1145" applyFont="1" applyAlignment="1">
      <alignment vertical="center"/>
    </xf>
    <xf numFmtId="0" fontId="110" fillId="0" borderId="0" xfId="1147" applyFont="1" applyAlignment="1">
      <alignment horizontal="center" vertical="center"/>
    </xf>
    <xf numFmtId="170" fontId="110" fillId="0" borderId="0" xfId="717" applyNumberFormat="1" applyFont="1" applyBorder="1" applyAlignment="1">
      <alignment horizontal="right" vertical="center"/>
    </xf>
    <xf numFmtId="166" fontId="110" fillId="0" borderId="0" xfId="714" applyNumberFormat="1" applyFont="1" applyBorder="1" applyAlignment="1">
      <alignment horizontal="center" vertical="center"/>
    </xf>
    <xf numFmtId="0" fontId="109" fillId="0" borderId="0" xfId="1108" applyFont="1" applyAlignment="1">
      <alignment vertical="center"/>
    </xf>
    <xf numFmtId="0" fontId="109" fillId="0" borderId="0" xfId="0" applyFont="1" applyAlignment="1">
      <alignment horizontal="center" vertical="center"/>
    </xf>
    <xf numFmtId="0" fontId="109" fillId="0" borderId="0" xfId="1146" applyFont="1" applyAlignment="1">
      <alignment vertical="center"/>
    </xf>
    <xf numFmtId="0" fontId="113" fillId="0" borderId="0" xfId="1148" applyFont="1" applyAlignment="1">
      <alignment vertical="center"/>
    </xf>
    <xf numFmtId="0" fontId="109" fillId="0" borderId="0" xfId="0" applyFont="1" applyAlignment="1">
      <alignment vertical="center"/>
    </xf>
    <xf numFmtId="0" fontId="109" fillId="0" borderId="0" xfId="1151" applyFont="1" applyAlignment="1">
      <alignment horizontal="left" vertical="center"/>
    </xf>
    <xf numFmtId="0" fontId="109" fillId="0" borderId="0" xfId="1108" applyFont="1" applyAlignment="1">
      <alignment horizontal="right" vertical="center"/>
    </xf>
    <xf numFmtId="0" fontId="109" fillId="0" borderId="0" xfId="1146" applyFont="1" applyAlignment="1">
      <alignment horizontal="center" vertical="center"/>
    </xf>
    <xf numFmtId="0" fontId="110" fillId="0" borderId="0" xfId="1148" applyFont="1" applyAlignment="1">
      <alignment horizontal="center" vertical="center"/>
    </xf>
    <xf numFmtId="0" fontId="109" fillId="0" borderId="0" xfId="1148" applyFont="1" applyAlignment="1">
      <alignment horizontal="center" vertical="center"/>
    </xf>
    <xf numFmtId="0" fontId="113" fillId="0" borderId="0" xfId="1148" applyFont="1" applyAlignment="1">
      <alignment horizontal="center" vertical="center"/>
    </xf>
    <xf numFmtId="0" fontId="109" fillId="0" borderId="0" xfId="1148" applyFont="1" applyAlignment="1">
      <alignment vertical="center"/>
    </xf>
    <xf numFmtId="166" fontId="110" fillId="0" borderId="0" xfId="714" applyNumberFormat="1" applyFont="1" applyBorder="1" applyAlignment="1">
      <alignment horizontal="center" vertical="center"/>
    </xf>
    <xf numFmtId="0" fontId="111" fillId="0" borderId="0" xfId="1148" applyFont="1" applyAlignment="1">
      <alignment horizontal="center"/>
    </xf>
    <xf numFmtId="0" fontId="113" fillId="0" borderId="47" xfId="1144" applyFont="1" applyBorder="1" applyAlignment="1">
      <alignment vertical="center"/>
    </xf>
    <xf numFmtId="49" fontId="111" fillId="0" borderId="45" xfId="0" applyNumberFormat="1" applyFont="1" applyBorder="1" applyAlignment="1">
      <alignment horizontal="center" vertical="center"/>
    </xf>
    <xf numFmtId="166" fontId="113" fillId="0" borderId="47" xfId="473" applyFont="1" applyBorder="1" applyAlignment="1">
      <alignment vertical="center"/>
    </xf>
    <xf numFmtId="0" fontId="113" fillId="0" borderId="47" xfId="0" applyFont="1" applyBorder="1" applyAlignment="1">
      <alignment horizontal="left" vertical="center"/>
    </xf>
    <xf numFmtId="166" fontId="113" fillId="0" borderId="24" xfId="473" applyFont="1" applyBorder="1" applyAlignment="1">
      <alignment vertical="center"/>
    </xf>
    <xf numFmtId="166" fontId="113" fillId="0" borderId="51" xfId="473" applyFont="1" applyBorder="1" applyAlignment="1">
      <alignment vertical="center"/>
    </xf>
    <xf numFmtId="49" fontId="111" fillId="0" borderId="41" xfId="0" applyNumberFormat="1" applyFont="1" applyBorder="1" applyAlignment="1">
      <alignment horizontal="center" vertical="center"/>
    </xf>
    <xf numFmtId="0" fontId="114" fillId="0" borderId="0" xfId="1152" applyFont="1" applyAlignment="1">
      <alignment vertical="center"/>
    </xf>
    <xf numFmtId="0" fontId="108" fillId="0" borderId="0" xfId="1152" applyFont="1" applyAlignment="1">
      <alignment vertical="center"/>
    </xf>
    <xf numFmtId="0" fontId="108" fillId="0" borderId="0" xfId="1152" quotePrefix="1" applyFont="1" applyAlignment="1">
      <alignment horizontal="left" vertical="center"/>
    </xf>
    <xf numFmtId="49" fontId="108" fillId="0" borderId="0" xfId="534" applyNumberFormat="1" applyFont="1" applyAlignment="1">
      <alignment horizontal="left" vertical="center"/>
    </xf>
    <xf numFmtId="49" fontId="108" fillId="0" borderId="0" xfId="1152" applyNumberFormat="1" applyFont="1" applyAlignment="1">
      <alignment vertical="center"/>
    </xf>
    <xf numFmtId="0" fontId="108" fillId="0" borderId="0" xfId="1154" applyFont="1" applyAlignment="1">
      <alignment vertical="center"/>
    </xf>
    <xf numFmtId="0" fontId="108" fillId="0" borderId="0" xfId="1152" applyFont="1" applyAlignment="1">
      <alignment horizontal="left" vertical="center"/>
    </xf>
    <xf numFmtId="15" fontId="108" fillId="0" borderId="0" xfId="1152" applyNumberFormat="1" applyFont="1" applyAlignment="1">
      <alignment vertical="center"/>
    </xf>
    <xf numFmtId="0" fontId="109" fillId="0" borderId="0" xfId="1152" applyFont="1" applyAlignment="1">
      <alignment vertical="center"/>
    </xf>
    <xf numFmtId="0" fontId="107" fillId="0" borderId="0" xfId="1152" applyFont="1" applyAlignment="1">
      <alignment horizontal="center" vertical="center"/>
    </xf>
    <xf numFmtId="0" fontId="107" fillId="27" borderId="2" xfId="1152" applyFont="1" applyFill="1" applyBorder="1" applyAlignment="1">
      <alignment horizontal="center" vertical="center"/>
    </xf>
    <xf numFmtId="0" fontId="107" fillId="27" borderId="2" xfId="1152" applyFont="1" applyFill="1" applyBorder="1" applyAlignment="1">
      <alignment horizontal="centerContinuous" vertical="center"/>
    </xf>
    <xf numFmtId="0" fontId="107" fillId="27" borderId="6" xfId="1152" applyFont="1" applyFill="1" applyBorder="1" applyAlignment="1">
      <alignment horizontal="centerContinuous" vertical="center"/>
    </xf>
    <xf numFmtId="0" fontId="107" fillId="27" borderId="10" xfId="1152" applyFont="1" applyFill="1" applyBorder="1" applyAlignment="1">
      <alignment horizontal="center" vertical="center"/>
    </xf>
    <xf numFmtId="0" fontId="108" fillId="0" borderId="48" xfId="1152" applyFont="1" applyBorder="1" applyAlignment="1">
      <alignment horizontal="center" vertical="center"/>
    </xf>
    <xf numFmtId="0" fontId="108" fillId="0" borderId="48" xfId="1152" applyFont="1" applyBorder="1" applyAlignment="1">
      <alignment vertical="center"/>
    </xf>
    <xf numFmtId="0" fontId="108" fillId="0" borderId="42" xfId="1152" applyFont="1" applyBorder="1" applyAlignment="1">
      <alignment vertical="center"/>
    </xf>
    <xf numFmtId="166" fontId="108" fillId="0" borderId="48" xfId="719" applyNumberFormat="1" applyFont="1" applyBorder="1" applyAlignment="1">
      <alignment horizontal="centerContinuous" vertical="center"/>
    </xf>
    <xf numFmtId="0" fontId="108" fillId="0" borderId="42" xfId="1152" applyFont="1" applyBorder="1" applyAlignment="1">
      <alignment horizontal="centerContinuous" vertical="center"/>
    </xf>
    <xf numFmtId="0" fontId="108" fillId="0" borderId="40" xfId="1152" applyFont="1" applyBorder="1" applyAlignment="1">
      <alignment vertical="center"/>
    </xf>
    <xf numFmtId="0" fontId="108" fillId="0" borderId="24" xfId="1152" applyFont="1" applyBorder="1" applyAlignment="1">
      <alignment horizontal="center" vertical="center"/>
    </xf>
    <xf numFmtId="0" fontId="108" fillId="0" borderId="24" xfId="1152" applyFont="1" applyBorder="1" applyAlignment="1">
      <alignment vertical="center"/>
    </xf>
    <xf numFmtId="10" fontId="108" fillId="0" borderId="0" xfId="1152" applyNumberFormat="1" applyFont="1" applyAlignment="1">
      <alignment horizontal="right" vertical="center"/>
    </xf>
    <xf numFmtId="166" fontId="108" fillId="0" borderId="24" xfId="719" applyNumberFormat="1" applyFont="1" applyBorder="1" applyAlignment="1">
      <alignment horizontal="centerContinuous" vertical="center"/>
    </xf>
    <xf numFmtId="0" fontId="108" fillId="0" borderId="0" xfId="1152" applyFont="1" applyAlignment="1">
      <alignment horizontal="centerContinuous" vertical="center"/>
    </xf>
    <xf numFmtId="0" fontId="108" fillId="0" borderId="49" xfId="1152" applyFont="1" applyBorder="1" applyAlignment="1">
      <alignment vertical="center"/>
    </xf>
    <xf numFmtId="0" fontId="108" fillId="0" borderId="0" xfId="1151" applyFont="1" applyAlignment="1">
      <alignment vertical="center"/>
    </xf>
    <xf numFmtId="0" fontId="108" fillId="0" borderId="24" xfId="1151" applyFont="1" applyBorder="1" applyAlignment="1">
      <alignment horizontal="center" vertical="center"/>
    </xf>
    <xf numFmtId="0" fontId="107" fillId="0" borderId="24" xfId="1151" applyFont="1" applyBorder="1" applyAlignment="1">
      <alignment vertical="center"/>
    </xf>
    <xf numFmtId="168" fontId="107" fillId="0" borderId="0" xfId="1151" applyNumberFormat="1" applyFont="1" applyAlignment="1">
      <alignment horizontal="right" vertical="center"/>
    </xf>
    <xf numFmtId="166" fontId="107" fillId="0" borderId="24" xfId="719" applyNumberFormat="1" applyFont="1" applyBorder="1" applyAlignment="1">
      <alignment horizontal="centerContinuous" vertical="center"/>
    </xf>
    <xf numFmtId="0" fontId="108" fillId="0" borderId="0" xfId="1151" applyFont="1" applyAlignment="1">
      <alignment horizontal="centerContinuous" vertical="center"/>
    </xf>
    <xf numFmtId="0" fontId="108" fillId="0" borderId="49" xfId="1151" applyFont="1" applyBorder="1" applyAlignment="1">
      <alignment vertical="center"/>
    </xf>
    <xf numFmtId="0" fontId="108" fillId="0" borderId="50" xfId="1152" applyFont="1" applyBorder="1" applyAlignment="1">
      <alignment vertical="center"/>
    </xf>
    <xf numFmtId="0" fontId="108" fillId="0" borderId="20" xfId="1152" applyFont="1" applyBorder="1" applyAlignment="1">
      <alignment vertical="center"/>
    </xf>
    <xf numFmtId="0" fontId="108" fillId="0" borderId="46" xfId="1152" applyFont="1" applyBorder="1" applyAlignment="1">
      <alignment vertical="center"/>
    </xf>
    <xf numFmtId="0" fontId="108" fillId="0" borderId="34" xfId="1152" applyFont="1" applyBorder="1" applyAlignment="1">
      <alignment vertical="center"/>
    </xf>
    <xf numFmtId="3" fontId="108" fillId="0" borderId="0" xfId="1152" applyNumberFormat="1" applyFont="1" applyAlignment="1">
      <alignment horizontal="centerContinuous" vertical="center"/>
    </xf>
    <xf numFmtId="0" fontId="107" fillId="0" borderId="2" xfId="1152" applyFont="1" applyBorder="1" applyAlignment="1">
      <alignment vertical="center"/>
    </xf>
    <xf numFmtId="0" fontId="107" fillId="0" borderId="6" xfId="1152" quotePrefix="1" applyFont="1" applyBorder="1" applyAlignment="1">
      <alignment horizontal="left" vertical="center"/>
    </xf>
    <xf numFmtId="0" fontId="108" fillId="0" borderId="37" xfId="1152" applyFont="1" applyBorder="1" applyAlignment="1">
      <alignment vertical="center"/>
    </xf>
    <xf numFmtId="0" fontId="107" fillId="0" borderId="0" xfId="1152" applyFont="1" applyAlignment="1">
      <alignment vertical="center"/>
    </xf>
    <xf numFmtId="0" fontId="107" fillId="0" borderId="0" xfId="1152" quotePrefix="1" applyFont="1" applyAlignment="1">
      <alignment horizontal="left" vertical="center"/>
    </xf>
    <xf numFmtId="0" fontId="108" fillId="0" borderId="0" xfId="1542" applyFont="1" applyAlignment="1">
      <alignment vertical="center"/>
    </xf>
    <xf numFmtId="0" fontId="109" fillId="0" borderId="0" xfId="1542" applyFont="1" applyAlignment="1">
      <alignment vertical="center"/>
    </xf>
    <xf numFmtId="0" fontId="108" fillId="0" borderId="0" xfId="1526" applyFont="1" applyAlignment="1">
      <alignment horizontal="right"/>
    </xf>
    <xf numFmtId="0" fontId="108" fillId="0" borderId="0" xfId="1541" applyFont="1"/>
    <xf numFmtId="0" fontId="108" fillId="0" borderId="0" xfId="1542" applyFont="1"/>
    <xf numFmtId="0" fontId="108" fillId="0" borderId="0" xfId="1541" applyFont="1" applyAlignment="1">
      <alignment horizontal="center"/>
    </xf>
    <xf numFmtId="0" fontId="108" fillId="0" borderId="0" xfId="1526" applyFont="1" applyAlignment="1">
      <alignment vertical="center"/>
    </xf>
    <xf numFmtId="0" fontId="108" fillId="0" borderId="0" xfId="1526" applyFont="1" applyAlignment="1">
      <alignment horizontal="right" vertical="center"/>
    </xf>
    <xf numFmtId="0" fontId="108" fillId="0" borderId="0" xfId="1541" applyFont="1" applyAlignment="1">
      <alignment vertical="center"/>
    </xf>
    <xf numFmtId="40" fontId="4" fillId="0" borderId="0" xfId="718" applyFont="1" applyAlignment="1">
      <alignment vertical="center"/>
    </xf>
    <xf numFmtId="40" fontId="9" fillId="0" borderId="24" xfId="718" applyFont="1" applyBorder="1" applyAlignment="1">
      <alignment horizontal="center"/>
    </xf>
    <xf numFmtId="40" fontId="9" fillId="0" borderId="0" xfId="718" applyFont="1" applyBorder="1" applyAlignment="1">
      <alignment horizontal="center"/>
    </xf>
    <xf numFmtId="40" fontId="9" fillId="0" borderId="25" xfId="718" applyFont="1" applyBorder="1" applyAlignment="1">
      <alignment horizontal="center"/>
    </xf>
    <xf numFmtId="17" fontId="63" fillId="0" borderId="38" xfId="1150" quotePrefix="1" applyNumberFormat="1" applyFont="1" applyBorder="1" applyAlignment="1">
      <alignment horizontal="center"/>
    </xf>
    <xf numFmtId="0" fontId="92" fillId="31" borderId="52" xfId="1150" applyFont="1" applyFill="1" applyBorder="1" applyAlignment="1">
      <alignment horizontal="center"/>
    </xf>
    <xf numFmtId="0" fontId="92" fillId="31" borderId="5" xfId="1150" applyFont="1" applyFill="1" applyBorder="1" applyAlignment="1">
      <alignment horizontal="center"/>
    </xf>
    <xf numFmtId="40" fontId="65" fillId="31" borderId="52" xfId="718" applyFont="1" applyFill="1" applyBorder="1" applyAlignment="1">
      <alignment horizontal="center"/>
    </xf>
    <xf numFmtId="40" fontId="65" fillId="31" borderId="5" xfId="718" applyFont="1" applyFill="1" applyBorder="1" applyAlignment="1">
      <alignment horizontal="center"/>
    </xf>
    <xf numFmtId="40" fontId="65" fillId="31" borderId="53" xfId="718" applyFont="1" applyFill="1" applyBorder="1" applyAlignment="1">
      <alignment horizontal="center"/>
    </xf>
    <xf numFmtId="40" fontId="106" fillId="0" borderId="24" xfId="718" applyFont="1" applyBorder="1" applyAlignment="1">
      <alignment horizontal="center"/>
    </xf>
    <xf numFmtId="40" fontId="106" fillId="0" borderId="0" xfId="718" applyFont="1" applyAlignment="1">
      <alignment horizontal="center"/>
    </xf>
    <xf numFmtId="0" fontId="64" fillId="31" borderId="52" xfId="1150" applyFont="1" applyFill="1" applyBorder="1" applyAlignment="1">
      <alignment horizontal="center"/>
    </xf>
    <xf numFmtId="0" fontId="64" fillId="31" borderId="5" xfId="1150" applyFont="1" applyFill="1" applyBorder="1" applyAlignment="1">
      <alignment horizontal="center"/>
    </xf>
    <xf numFmtId="40" fontId="13" fillId="0" borderId="24" xfId="718" applyFont="1" applyBorder="1" applyAlignment="1">
      <alignment horizontal="center"/>
    </xf>
    <xf numFmtId="40" fontId="13" fillId="0" borderId="0" xfId="718" applyFont="1" applyAlignment="1">
      <alignment horizontal="center"/>
    </xf>
    <xf numFmtId="0" fontId="108" fillId="0" borderId="0" xfId="1541" applyFont="1" applyAlignment="1">
      <alignment horizontal="center"/>
    </xf>
    <xf numFmtId="0" fontId="108" fillId="0" borderId="0" xfId="1541" applyFont="1" applyAlignment="1">
      <alignment horizontal="center" vertical="center"/>
    </xf>
    <xf numFmtId="0" fontId="109" fillId="0" borderId="0" xfId="0" applyFont="1" applyAlignment="1">
      <alignment vertical="center"/>
    </xf>
    <xf numFmtId="0" fontId="107" fillId="0" borderId="0" xfId="1541" applyFont="1" applyAlignment="1">
      <alignment horizontal="center" vertical="center"/>
    </xf>
    <xf numFmtId="0" fontId="114" fillId="0" borderId="0" xfId="1152" applyFont="1" applyAlignment="1">
      <alignment horizontal="center" vertical="center"/>
    </xf>
    <xf numFmtId="0" fontId="107" fillId="0" borderId="6" xfId="1152" applyFont="1" applyBorder="1" applyAlignment="1">
      <alignment horizontal="center" vertical="center"/>
    </xf>
    <xf numFmtId="0" fontId="107" fillId="0" borderId="35" xfId="1152" applyFont="1" applyBorder="1" applyAlignment="1">
      <alignment horizontal="center" vertical="center"/>
    </xf>
    <xf numFmtId="0" fontId="108" fillId="0" borderId="0" xfId="1154" applyFont="1" applyAlignment="1">
      <alignment horizontal="left" vertical="center"/>
    </xf>
    <xf numFmtId="0" fontId="109" fillId="0" borderId="0" xfId="1148" applyFont="1" applyAlignment="1">
      <alignment horizontal="center" vertical="center"/>
    </xf>
    <xf numFmtId="0" fontId="113" fillId="0" borderId="0" xfId="1148" applyFont="1" applyAlignment="1">
      <alignment horizontal="center" vertical="center"/>
    </xf>
    <xf numFmtId="0" fontId="109" fillId="0" borderId="0" xfId="1148" applyFont="1" applyAlignment="1">
      <alignment horizontal="left" vertical="center"/>
    </xf>
    <xf numFmtId="0" fontId="109" fillId="0" borderId="0" xfId="0" applyFont="1" applyAlignment="1">
      <alignment horizontal="left" vertical="center"/>
    </xf>
    <xf numFmtId="0" fontId="109" fillId="0" borderId="0" xfId="1108" applyFont="1" applyAlignment="1">
      <alignment vertical="center"/>
    </xf>
    <xf numFmtId="0" fontId="111" fillId="0" borderId="2" xfId="1148" applyFont="1" applyBorder="1" applyAlignment="1">
      <alignment horizontal="center" vertical="center"/>
    </xf>
    <xf numFmtId="0" fontId="111" fillId="0" borderId="6" xfId="1148" applyFont="1" applyBorder="1" applyAlignment="1">
      <alignment horizontal="center" vertical="center"/>
    </xf>
    <xf numFmtId="0" fontId="111" fillId="0" borderId="35" xfId="1148" applyFont="1" applyBorder="1" applyAlignment="1">
      <alignment horizontal="center" vertical="center"/>
    </xf>
    <xf numFmtId="166" fontId="110" fillId="0" borderId="0" xfId="714" applyNumberFormat="1" applyFont="1" applyBorder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10" fillId="27" borderId="40" xfId="0" applyFont="1" applyFill="1" applyBorder="1" applyAlignment="1">
      <alignment horizontal="center" vertical="center"/>
    </xf>
    <xf numFmtId="0" fontId="110" fillId="0" borderId="37" xfId="0" applyFont="1" applyBorder="1" applyAlignment="1">
      <alignment horizontal="center" vertical="center"/>
    </xf>
    <xf numFmtId="49" fontId="110" fillId="27" borderId="48" xfId="0" applyNumberFormat="1" applyFont="1" applyFill="1" applyBorder="1" applyAlignment="1">
      <alignment horizontal="center" vertical="center"/>
    </xf>
    <xf numFmtId="49" fontId="110" fillId="0" borderId="42" xfId="0" applyNumberFormat="1" applyFont="1" applyBorder="1" applyAlignment="1">
      <alignment horizontal="center" vertical="center"/>
    </xf>
    <xf numFmtId="49" fontId="110" fillId="0" borderId="50" xfId="0" applyNumberFormat="1" applyFont="1" applyBorder="1" applyAlignment="1">
      <alignment horizontal="center" vertical="center"/>
    </xf>
    <xf numFmtId="49" fontId="110" fillId="0" borderId="20" xfId="0" applyNumberFormat="1" applyFont="1" applyBorder="1" applyAlignment="1">
      <alignment horizontal="center" vertical="center"/>
    </xf>
    <xf numFmtId="49" fontId="110" fillId="0" borderId="46" xfId="0" applyNumberFormat="1" applyFont="1" applyBorder="1" applyAlignment="1">
      <alignment horizontal="center" vertical="center"/>
    </xf>
    <xf numFmtId="49" fontId="110" fillId="0" borderId="34" xfId="0" applyNumberFormat="1" applyFont="1" applyBorder="1" applyAlignment="1">
      <alignment horizontal="center" vertical="center"/>
    </xf>
    <xf numFmtId="175" fontId="110" fillId="27" borderId="40" xfId="0" applyNumberFormat="1" applyFont="1" applyFill="1" applyBorder="1" applyAlignment="1">
      <alignment horizontal="center" vertical="center"/>
    </xf>
    <xf numFmtId="175" fontId="110" fillId="0" borderId="37" xfId="0" applyNumberFormat="1" applyFont="1" applyBorder="1" applyAlignment="1">
      <alignment horizontal="center" vertical="center"/>
    </xf>
    <xf numFmtId="0" fontId="110" fillId="27" borderId="2" xfId="0" applyFont="1" applyFill="1" applyBorder="1" applyAlignment="1">
      <alignment horizontal="center" vertical="center"/>
    </xf>
    <xf numFmtId="0" fontId="110" fillId="27" borderId="35" xfId="0" applyFont="1" applyFill="1" applyBorder="1" applyAlignment="1">
      <alignment horizontal="center" vertical="center"/>
    </xf>
    <xf numFmtId="0" fontId="110" fillId="27" borderId="48" xfId="0" applyFont="1" applyFill="1" applyBorder="1" applyAlignment="1">
      <alignment horizontal="center" vertical="center"/>
    </xf>
    <xf numFmtId="0" fontId="110" fillId="27" borderId="50" xfId="0" applyFont="1" applyFill="1" applyBorder="1" applyAlignment="1">
      <alignment horizontal="center" vertical="center"/>
    </xf>
    <xf numFmtId="0" fontId="110" fillId="27" borderId="20" xfId="0" applyFont="1" applyFill="1" applyBorder="1" applyAlignment="1">
      <alignment horizontal="center" vertical="center"/>
    </xf>
    <xf numFmtId="0" fontId="110" fillId="27" borderId="34" xfId="0" applyFont="1" applyFill="1" applyBorder="1" applyAlignment="1">
      <alignment horizontal="center" vertical="center"/>
    </xf>
  </cellXfs>
  <cellStyles count="1665">
    <cellStyle name=",;F'KOIT[[WAAHK" xfId="1"/>
    <cellStyle name="?? [0.00]_????" xfId="2"/>
    <cellStyle name="?? [0]_PERSONAL" xfId="3"/>
    <cellStyle name="???? [0.00]_????" xfId="4"/>
    <cellStyle name="??????[0]_PERSONAL" xfId="5"/>
    <cellStyle name="??????PERSONAL" xfId="6"/>
    <cellStyle name="?????[0]_PERSONAL" xfId="7"/>
    <cellStyle name="?????PERSONAL" xfId="8"/>
    <cellStyle name="?????PERSONAL 2" xfId="1577"/>
    <cellStyle name="????_????" xfId="9"/>
    <cellStyle name="???[0]_PERSONAL" xfId="10"/>
    <cellStyle name="???_PERSONAL" xfId="11"/>
    <cellStyle name="??_??" xfId="12"/>
    <cellStyle name="?@??laroux" xfId="13"/>
    <cellStyle name="=C:\WINDOWS\SYSTEM32\COMMAND.COM" xfId="14"/>
    <cellStyle name="0,0_x000d__x000a_NA_x000d__x000a_" xfId="15"/>
    <cellStyle name="20% - Accent1" xfId="16"/>
    <cellStyle name="20% - Accent1 2" xfId="1578"/>
    <cellStyle name="20% - Accent2" xfId="17"/>
    <cellStyle name="20% - Accent2 2" xfId="1579"/>
    <cellStyle name="20% - Accent3" xfId="18"/>
    <cellStyle name="20% - Accent3 2" xfId="1580"/>
    <cellStyle name="20% - Accent4" xfId="19"/>
    <cellStyle name="20% - Accent4 2" xfId="1581"/>
    <cellStyle name="20% - Accent5" xfId="20"/>
    <cellStyle name="20% - Accent5 2" xfId="1582"/>
    <cellStyle name="20% - Accent6" xfId="21"/>
    <cellStyle name="20% - Accent6 2" xfId="1583"/>
    <cellStyle name="20% - ส่วนที่ถูกเน้น1 2" xfId="22"/>
    <cellStyle name="20% - ส่วนที่ถูกเน้น1 3 10" xfId="23"/>
    <cellStyle name="20% - ส่วนที่ถูกเน้น1 3 11" xfId="24"/>
    <cellStyle name="20% - ส่วนที่ถูกเน้น1 3 12" xfId="25"/>
    <cellStyle name="20% - ส่วนที่ถูกเน้น1 3 13" xfId="26"/>
    <cellStyle name="20% - ส่วนที่ถูกเน้น1 3 14" xfId="27"/>
    <cellStyle name="20% - ส่วนที่ถูกเน้น1 3 15" xfId="28"/>
    <cellStyle name="20% - ส่วนที่ถูกเน้น1 3 16" xfId="29"/>
    <cellStyle name="20% - ส่วนที่ถูกเน้น1 3 17" xfId="30"/>
    <cellStyle name="20% - ส่วนที่ถูกเน้น1 3 18" xfId="31"/>
    <cellStyle name="20% - ส่วนที่ถูกเน้น1 3 19" xfId="32"/>
    <cellStyle name="20% - ส่วนที่ถูกเน้น1 3 2" xfId="33"/>
    <cellStyle name="20% - ส่วนที่ถูกเน้น1 3 20" xfId="34"/>
    <cellStyle name="20% - ส่วนที่ถูกเน้น1 3 21" xfId="35"/>
    <cellStyle name="20% - ส่วนที่ถูกเน้น1 3 22" xfId="36"/>
    <cellStyle name="20% - ส่วนที่ถูกเน้น1 3 23" xfId="37"/>
    <cellStyle name="20% - ส่วนที่ถูกเน้น1 3 3" xfId="38"/>
    <cellStyle name="20% - ส่วนที่ถูกเน้น1 3 4" xfId="39"/>
    <cellStyle name="20% - ส่วนที่ถูกเน้น1 3 5" xfId="40"/>
    <cellStyle name="20% - ส่วนที่ถูกเน้น1 3 6" xfId="41"/>
    <cellStyle name="20% - ส่วนที่ถูกเน้น1 3 7" xfId="42"/>
    <cellStyle name="20% - ส่วนที่ถูกเน้น1 3 8" xfId="43"/>
    <cellStyle name="20% - ส่วนที่ถูกเน้น1 3 9" xfId="44"/>
    <cellStyle name="20% - ส่วนที่ถูกเน้น2 2" xfId="45"/>
    <cellStyle name="20% - ส่วนที่ถูกเน้น2 3 10" xfId="46"/>
    <cellStyle name="20% - ส่วนที่ถูกเน้น2 3 11" xfId="47"/>
    <cellStyle name="20% - ส่วนที่ถูกเน้น2 3 12" xfId="48"/>
    <cellStyle name="20% - ส่วนที่ถูกเน้น2 3 13" xfId="49"/>
    <cellStyle name="20% - ส่วนที่ถูกเน้น2 3 14" xfId="50"/>
    <cellStyle name="20% - ส่วนที่ถูกเน้น2 3 15" xfId="51"/>
    <cellStyle name="20% - ส่วนที่ถูกเน้น2 3 16" xfId="52"/>
    <cellStyle name="20% - ส่วนที่ถูกเน้น2 3 17" xfId="53"/>
    <cellStyle name="20% - ส่วนที่ถูกเน้น2 3 18" xfId="54"/>
    <cellStyle name="20% - ส่วนที่ถูกเน้น2 3 19" xfId="55"/>
    <cellStyle name="20% - ส่วนที่ถูกเน้น2 3 2" xfId="56"/>
    <cellStyle name="20% - ส่วนที่ถูกเน้น2 3 20" xfId="57"/>
    <cellStyle name="20% - ส่วนที่ถูกเน้น2 3 21" xfId="58"/>
    <cellStyle name="20% - ส่วนที่ถูกเน้น2 3 22" xfId="59"/>
    <cellStyle name="20% - ส่วนที่ถูกเน้น2 3 23" xfId="60"/>
    <cellStyle name="20% - ส่วนที่ถูกเน้น2 3 3" xfId="61"/>
    <cellStyle name="20% - ส่วนที่ถูกเน้น2 3 4" xfId="62"/>
    <cellStyle name="20% - ส่วนที่ถูกเน้น2 3 5" xfId="63"/>
    <cellStyle name="20% - ส่วนที่ถูกเน้น2 3 6" xfId="64"/>
    <cellStyle name="20% - ส่วนที่ถูกเน้น2 3 7" xfId="65"/>
    <cellStyle name="20% - ส่วนที่ถูกเน้น2 3 8" xfId="66"/>
    <cellStyle name="20% - ส่วนที่ถูกเน้น2 3 9" xfId="67"/>
    <cellStyle name="20% - ส่วนที่ถูกเน้น3 2" xfId="68"/>
    <cellStyle name="20% - ส่วนที่ถูกเน้น3 3 10" xfId="69"/>
    <cellStyle name="20% - ส่วนที่ถูกเน้น3 3 11" xfId="70"/>
    <cellStyle name="20% - ส่วนที่ถูกเน้น3 3 12" xfId="71"/>
    <cellStyle name="20% - ส่วนที่ถูกเน้น3 3 13" xfId="72"/>
    <cellStyle name="20% - ส่วนที่ถูกเน้น3 3 14" xfId="73"/>
    <cellStyle name="20% - ส่วนที่ถูกเน้น3 3 15" xfId="74"/>
    <cellStyle name="20% - ส่วนที่ถูกเน้น3 3 16" xfId="75"/>
    <cellStyle name="20% - ส่วนที่ถูกเน้น3 3 17" xfId="76"/>
    <cellStyle name="20% - ส่วนที่ถูกเน้น3 3 18" xfId="77"/>
    <cellStyle name="20% - ส่วนที่ถูกเน้น3 3 19" xfId="78"/>
    <cellStyle name="20% - ส่วนที่ถูกเน้น3 3 2" xfId="79"/>
    <cellStyle name="20% - ส่วนที่ถูกเน้น3 3 20" xfId="80"/>
    <cellStyle name="20% - ส่วนที่ถูกเน้น3 3 21" xfId="81"/>
    <cellStyle name="20% - ส่วนที่ถูกเน้น3 3 22" xfId="82"/>
    <cellStyle name="20% - ส่วนที่ถูกเน้น3 3 23" xfId="83"/>
    <cellStyle name="20% - ส่วนที่ถูกเน้น3 3 3" xfId="84"/>
    <cellStyle name="20% - ส่วนที่ถูกเน้น3 3 4" xfId="85"/>
    <cellStyle name="20% - ส่วนที่ถูกเน้น3 3 5" xfId="86"/>
    <cellStyle name="20% - ส่วนที่ถูกเน้น3 3 6" xfId="87"/>
    <cellStyle name="20% - ส่วนที่ถูกเน้น3 3 7" xfId="88"/>
    <cellStyle name="20% - ส่วนที่ถูกเน้น3 3 8" xfId="89"/>
    <cellStyle name="20% - ส่วนที่ถูกเน้น3 3 9" xfId="90"/>
    <cellStyle name="20% - ส่วนที่ถูกเน้น4 2" xfId="91"/>
    <cellStyle name="20% - ส่วนที่ถูกเน้น4 3 10" xfId="92"/>
    <cellStyle name="20% - ส่วนที่ถูกเน้น4 3 11" xfId="93"/>
    <cellStyle name="20% - ส่วนที่ถูกเน้น4 3 12" xfId="94"/>
    <cellStyle name="20% - ส่วนที่ถูกเน้น4 3 13" xfId="95"/>
    <cellStyle name="20% - ส่วนที่ถูกเน้น4 3 14" xfId="96"/>
    <cellStyle name="20% - ส่วนที่ถูกเน้น4 3 15" xfId="97"/>
    <cellStyle name="20% - ส่วนที่ถูกเน้น4 3 16" xfId="98"/>
    <cellStyle name="20% - ส่วนที่ถูกเน้น4 3 17" xfId="99"/>
    <cellStyle name="20% - ส่วนที่ถูกเน้น4 3 18" xfId="100"/>
    <cellStyle name="20% - ส่วนที่ถูกเน้น4 3 19" xfId="101"/>
    <cellStyle name="20% - ส่วนที่ถูกเน้น4 3 2" xfId="102"/>
    <cellStyle name="20% - ส่วนที่ถูกเน้น4 3 20" xfId="103"/>
    <cellStyle name="20% - ส่วนที่ถูกเน้น4 3 21" xfId="104"/>
    <cellStyle name="20% - ส่วนที่ถูกเน้น4 3 22" xfId="105"/>
    <cellStyle name="20% - ส่วนที่ถูกเน้น4 3 23" xfId="106"/>
    <cellStyle name="20% - ส่วนที่ถูกเน้น4 3 3" xfId="107"/>
    <cellStyle name="20% - ส่วนที่ถูกเน้น4 3 4" xfId="108"/>
    <cellStyle name="20% - ส่วนที่ถูกเน้น4 3 5" xfId="109"/>
    <cellStyle name="20% - ส่วนที่ถูกเน้น4 3 6" xfId="110"/>
    <cellStyle name="20% - ส่วนที่ถูกเน้น4 3 7" xfId="111"/>
    <cellStyle name="20% - ส่วนที่ถูกเน้น4 3 8" xfId="112"/>
    <cellStyle name="20% - ส่วนที่ถูกเน้น4 3 9" xfId="113"/>
    <cellStyle name="20% - ส่วนที่ถูกเน้น5 2" xfId="114"/>
    <cellStyle name="20% - ส่วนที่ถูกเน้น5 3 10" xfId="115"/>
    <cellStyle name="20% - ส่วนที่ถูกเน้น5 3 11" xfId="116"/>
    <cellStyle name="20% - ส่วนที่ถูกเน้น5 3 12" xfId="117"/>
    <cellStyle name="20% - ส่วนที่ถูกเน้น5 3 13" xfId="118"/>
    <cellStyle name="20% - ส่วนที่ถูกเน้น5 3 14" xfId="119"/>
    <cellStyle name="20% - ส่วนที่ถูกเน้น5 3 15" xfId="120"/>
    <cellStyle name="20% - ส่วนที่ถูกเน้น5 3 16" xfId="121"/>
    <cellStyle name="20% - ส่วนที่ถูกเน้น5 3 17" xfId="122"/>
    <cellStyle name="20% - ส่วนที่ถูกเน้น5 3 18" xfId="123"/>
    <cellStyle name="20% - ส่วนที่ถูกเน้น5 3 19" xfId="124"/>
    <cellStyle name="20% - ส่วนที่ถูกเน้น5 3 2" xfId="125"/>
    <cellStyle name="20% - ส่วนที่ถูกเน้น5 3 20" xfId="126"/>
    <cellStyle name="20% - ส่วนที่ถูกเน้น5 3 21" xfId="127"/>
    <cellStyle name="20% - ส่วนที่ถูกเน้น5 3 22" xfId="128"/>
    <cellStyle name="20% - ส่วนที่ถูกเน้น5 3 23" xfId="129"/>
    <cellStyle name="20% - ส่วนที่ถูกเน้น5 3 3" xfId="130"/>
    <cellStyle name="20% - ส่วนที่ถูกเน้น5 3 4" xfId="131"/>
    <cellStyle name="20% - ส่วนที่ถูกเน้น5 3 5" xfId="132"/>
    <cellStyle name="20% - ส่วนที่ถูกเน้น5 3 6" xfId="133"/>
    <cellStyle name="20% - ส่วนที่ถูกเน้น5 3 7" xfId="134"/>
    <cellStyle name="20% - ส่วนที่ถูกเน้น5 3 8" xfId="135"/>
    <cellStyle name="20% - ส่วนที่ถูกเน้น5 3 9" xfId="136"/>
    <cellStyle name="20% - ส่วนที่ถูกเน้น6 2" xfId="137"/>
    <cellStyle name="20% - ส่วนที่ถูกเน้น6 3 10" xfId="138"/>
    <cellStyle name="20% - ส่วนที่ถูกเน้น6 3 11" xfId="139"/>
    <cellStyle name="20% - ส่วนที่ถูกเน้น6 3 12" xfId="140"/>
    <cellStyle name="20% - ส่วนที่ถูกเน้น6 3 13" xfId="141"/>
    <cellStyle name="20% - ส่วนที่ถูกเน้น6 3 14" xfId="142"/>
    <cellStyle name="20% - ส่วนที่ถูกเน้น6 3 15" xfId="143"/>
    <cellStyle name="20% - ส่วนที่ถูกเน้น6 3 16" xfId="144"/>
    <cellStyle name="20% - ส่วนที่ถูกเน้น6 3 17" xfId="145"/>
    <cellStyle name="20% - ส่วนที่ถูกเน้น6 3 18" xfId="146"/>
    <cellStyle name="20% - ส่วนที่ถูกเน้น6 3 19" xfId="147"/>
    <cellStyle name="20% - ส่วนที่ถูกเน้น6 3 2" xfId="148"/>
    <cellStyle name="20% - ส่วนที่ถูกเน้น6 3 20" xfId="149"/>
    <cellStyle name="20% - ส่วนที่ถูกเน้น6 3 21" xfId="150"/>
    <cellStyle name="20% - ส่วนที่ถูกเน้น6 3 22" xfId="151"/>
    <cellStyle name="20% - ส่วนที่ถูกเน้น6 3 23" xfId="152"/>
    <cellStyle name="20% - ส่วนที่ถูกเน้น6 3 3" xfId="153"/>
    <cellStyle name="20% - ส่วนที่ถูกเน้น6 3 4" xfId="154"/>
    <cellStyle name="20% - ส่วนที่ถูกเน้น6 3 5" xfId="155"/>
    <cellStyle name="20% - ส่วนที่ถูกเน้น6 3 6" xfId="156"/>
    <cellStyle name="20% - ส่วนที่ถูกเน้น6 3 7" xfId="157"/>
    <cellStyle name="20% - ส่วนที่ถูกเน้น6 3 8" xfId="158"/>
    <cellStyle name="20% - ส่วนที่ถูกเน้น6 3 9" xfId="159"/>
    <cellStyle name="40% - Accent1" xfId="160"/>
    <cellStyle name="40% - Accent1 2" xfId="1584"/>
    <cellStyle name="40% - Accent2" xfId="161"/>
    <cellStyle name="40% - Accent2 2" xfId="1585"/>
    <cellStyle name="40% - Accent3" xfId="162"/>
    <cellStyle name="40% - Accent3 2" xfId="1586"/>
    <cellStyle name="40% - Accent4" xfId="163"/>
    <cellStyle name="40% - Accent4 2" xfId="1587"/>
    <cellStyle name="40% - Accent5" xfId="164"/>
    <cellStyle name="40% - Accent5 2" xfId="1588"/>
    <cellStyle name="40% - Accent6" xfId="165"/>
    <cellStyle name="40% - Accent6 2" xfId="1589"/>
    <cellStyle name="40% - ส่วนที่ถูกเน้น1 2" xfId="166"/>
    <cellStyle name="40% - ส่วนที่ถูกเน้น1 3 10" xfId="167"/>
    <cellStyle name="40% - ส่วนที่ถูกเน้น1 3 11" xfId="168"/>
    <cellStyle name="40% - ส่วนที่ถูกเน้น1 3 12" xfId="169"/>
    <cellStyle name="40% - ส่วนที่ถูกเน้น1 3 13" xfId="170"/>
    <cellStyle name="40% - ส่วนที่ถูกเน้น1 3 14" xfId="171"/>
    <cellStyle name="40% - ส่วนที่ถูกเน้น1 3 15" xfId="172"/>
    <cellStyle name="40% - ส่วนที่ถูกเน้น1 3 16" xfId="173"/>
    <cellStyle name="40% - ส่วนที่ถูกเน้น1 3 17" xfId="174"/>
    <cellStyle name="40% - ส่วนที่ถูกเน้น1 3 18" xfId="175"/>
    <cellStyle name="40% - ส่วนที่ถูกเน้น1 3 19" xfId="176"/>
    <cellStyle name="40% - ส่วนที่ถูกเน้น1 3 2" xfId="177"/>
    <cellStyle name="40% - ส่วนที่ถูกเน้น1 3 20" xfId="178"/>
    <cellStyle name="40% - ส่วนที่ถูกเน้น1 3 21" xfId="179"/>
    <cellStyle name="40% - ส่วนที่ถูกเน้น1 3 22" xfId="180"/>
    <cellStyle name="40% - ส่วนที่ถูกเน้น1 3 23" xfId="181"/>
    <cellStyle name="40% - ส่วนที่ถูกเน้น1 3 3" xfId="182"/>
    <cellStyle name="40% - ส่วนที่ถูกเน้น1 3 4" xfId="183"/>
    <cellStyle name="40% - ส่วนที่ถูกเน้น1 3 5" xfId="184"/>
    <cellStyle name="40% - ส่วนที่ถูกเน้น1 3 6" xfId="185"/>
    <cellStyle name="40% - ส่วนที่ถูกเน้น1 3 7" xfId="186"/>
    <cellStyle name="40% - ส่วนที่ถูกเน้น1 3 8" xfId="187"/>
    <cellStyle name="40% - ส่วนที่ถูกเน้น1 3 9" xfId="188"/>
    <cellStyle name="40% - ส่วนที่ถูกเน้น2 2" xfId="189"/>
    <cellStyle name="40% - ส่วนที่ถูกเน้น2 3 10" xfId="190"/>
    <cellStyle name="40% - ส่วนที่ถูกเน้น2 3 11" xfId="191"/>
    <cellStyle name="40% - ส่วนที่ถูกเน้น2 3 12" xfId="192"/>
    <cellStyle name="40% - ส่วนที่ถูกเน้น2 3 13" xfId="193"/>
    <cellStyle name="40% - ส่วนที่ถูกเน้น2 3 14" xfId="194"/>
    <cellStyle name="40% - ส่วนที่ถูกเน้น2 3 15" xfId="195"/>
    <cellStyle name="40% - ส่วนที่ถูกเน้น2 3 16" xfId="196"/>
    <cellStyle name="40% - ส่วนที่ถูกเน้น2 3 17" xfId="197"/>
    <cellStyle name="40% - ส่วนที่ถูกเน้น2 3 18" xfId="198"/>
    <cellStyle name="40% - ส่วนที่ถูกเน้น2 3 19" xfId="199"/>
    <cellStyle name="40% - ส่วนที่ถูกเน้น2 3 2" xfId="200"/>
    <cellStyle name="40% - ส่วนที่ถูกเน้น2 3 20" xfId="201"/>
    <cellStyle name="40% - ส่วนที่ถูกเน้น2 3 21" xfId="202"/>
    <cellStyle name="40% - ส่วนที่ถูกเน้น2 3 22" xfId="203"/>
    <cellStyle name="40% - ส่วนที่ถูกเน้น2 3 23" xfId="204"/>
    <cellStyle name="40% - ส่วนที่ถูกเน้น2 3 3" xfId="205"/>
    <cellStyle name="40% - ส่วนที่ถูกเน้น2 3 4" xfId="206"/>
    <cellStyle name="40% - ส่วนที่ถูกเน้น2 3 5" xfId="207"/>
    <cellStyle name="40% - ส่วนที่ถูกเน้น2 3 6" xfId="208"/>
    <cellStyle name="40% - ส่วนที่ถูกเน้น2 3 7" xfId="209"/>
    <cellStyle name="40% - ส่วนที่ถูกเน้น2 3 8" xfId="210"/>
    <cellStyle name="40% - ส่วนที่ถูกเน้น2 3 9" xfId="211"/>
    <cellStyle name="40% - ส่วนที่ถูกเน้น3 2" xfId="212"/>
    <cellStyle name="40% - ส่วนที่ถูกเน้น3 3 10" xfId="213"/>
    <cellStyle name="40% - ส่วนที่ถูกเน้น3 3 11" xfId="214"/>
    <cellStyle name="40% - ส่วนที่ถูกเน้น3 3 12" xfId="215"/>
    <cellStyle name="40% - ส่วนที่ถูกเน้น3 3 13" xfId="216"/>
    <cellStyle name="40% - ส่วนที่ถูกเน้น3 3 14" xfId="217"/>
    <cellStyle name="40% - ส่วนที่ถูกเน้น3 3 15" xfId="218"/>
    <cellStyle name="40% - ส่วนที่ถูกเน้น3 3 16" xfId="219"/>
    <cellStyle name="40% - ส่วนที่ถูกเน้น3 3 17" xfId="220"/>
    <cellStyle name="40% - ส่วนที่ถูกเน้น3 3 18" xfId="221"/>
    <cellStyle name="40% - ส่วนที่ถูกเน้น3 3 19" xfId="222"/>
    <cellStyle name="40% - ส่วนที่ถูกเน้น3 3 2" xfId="223"/>
    <cellStyle name="40% - ส่วนที่ถูกเน้น3 3 20" xfId="224"/>
    <cellStyle name="40% - ส่วนที่ถูกเน้น3 3 21" xfId="225"/>
    <cellStyle name="40% - ส่วนที่ถูกเน้น3 3 22" xfId="226"/>
    <cellStyle name="40% - ส่วนที่ถูกเน้น3 3 23" xfId="227"/>
    <cellStyle name="40% - ส่วนที่ถูกเน้น3 3 3" xfId="228"/>
    <cellStyle name="40% - ส่วนที่ถูกเน้น3 3 4" xfId="229"/>
    <cellStyle name="40% - ส่วนที่ถูกเน้น3 3 5" xfId="230"/>
    <cellStyle name="40% - ส่วนที่ถูกเน้น3 3 6" xfId="231"/>
    <cellStyle name="40% - ส่วนที่ถูกเน้น3 3 7" xfId="232"/>
    <cellStyle name="40% - ส่วนที่ถูกเน้น3 3 8" xfId="233"/>
    <cellStyle name="40% - ส่วนที่ถูกเน้น3 3 9" xfId="234"/>
    <cellStyle name="40% - ส่วนที่ถูกเน้น4 2" xfId="235"/>
    <cellStyle name="40% - ส่วนที่ถูกเน้น4 3 10" xfId="236"/>
    <cellStyle name="40% - ส่วนที่ถูกเน้น4 3 11" xfId="237"/>
    <cellStyle name="40% - ส่วนที่ถูกเน้น4 3 12" xfId="238"/>
    <cellStyle name="40% - ส่วนที่ถูกเน้น4 3 13" xfId="239"/>
    <cellStyle name="40% - ส่วนที่ถูกเน้น4 3 14" xfId="240"/>
    <cellStyle name="40% - ส่วนที่ถูกเน้น4 3 15" xfId="241"/>
    <cellStyle name="40% - ส่วนที่ถูกเน้น4 3 16" xfId="242"/>
    <cellStyle name="40% - ส่วนที่ถูกเน้น4 3 17" xfId="243"/>
    <cellStyle name="40% - ส่วนที่ถูกเน้น4 3 18" xfId="244"/>
    <cellStyle name="40% - ส่วนที่ถูกเน้น4 3 19" xfId="245"/>
    <cellStyle name="40% - ส่วนที่ถูกเน้น4 3 2" xfId="246"/>
    <cellStyle name="40% - ส่วนที่ถูกเน้น4 3 20" xfId="247"/>
    <cellStyle name="40% - ส่วนที่ถูกเน้น4 3 21" xfId="248"/>
    <cellStyle name="40% - ส่วนที่ถูกเน้น4 3 22" xfId="249"/>
    <cellStyle name="40% - ส่วนที่ถูกเน้น4 3 23" xfId="250"/>
    <cellStyle name="40% - ส่วนที่ถูกเน้น4 3 3" xfId="251"/>
    <cellStyle name="40% - ส่วนที่ถูกเน้น4 3 4" xfId="252"/>
    <cellStyle name="40% - ส่วนที่ถูกเน้น4 3 5" xfId="253"/>
    <cellStyle name="40% - ส่วนที่ถูกเน้น4 3 6" xfId="254"/>
    <cellStyle name="40% - ส่วนที่ถูกเน้น4 3 7" xfId="255"/>
    <cellStyle name="40% - ส่วนที่ถูกเน้น4 3 8" xfId="256"/>
    <cellStyle name="40% - ส่วนที่ถูกเน้น4 3 9" xfId="257"/>
    <cellStyle name="40% - ส่วนที่ถูกเน้น5 2" xfId="258"/>
    <cellStyle name="40% - ส่วนที่ถูกเน้น5 3 10" xfId="259"/>
    <cellStyle name="40% - ส่วนที่ถูกเน้น5 3 11" xfId="260"/>
    <cellStyle name="40% - ส่วนที่ถูกเน้น5 3 12" xfId="261"/>
    <cellStyle name="40% - ส่วนที่ถูกเน้น5 3 13" xfId="262"/>
    <cellStyle name="40% - ส่วนที่ถูกเน้น5 3 14" xfId="263"/>
    <cellStyle name="40% - ส่วนที่ถูกเน้น5 3 15" xfId="264"/>
    <cellStyle name="40% - ส่วนที่ถูกเน้น5 3 16" xfId="265"/>
    <cellStyle name="40% - ส่วนที่ถูกเน้น5 3 17" xfId="266"/>
    <cellStyle name="40% - ส่วนที่ถูกเน้น5 3 18" xfId="267"/>
    <cellStyle name="40% - ส่วนที่ถูกเน้น5 3 19" xfId="268"/>
    <cellStyle name="40% - ส่วนที่ถูกเน้น5 3 2" xfId="269"/>
    <cellStyle name="40% - ส่วนที่ถูกเน้น5 3 20" xfId="270"/>
    <cellStyle name="40% - ส่วนที่ถูกเน้น5 3 21" xfId="271"/>
    <cellStyle name="40% - ส่วนที่ถูกเน้น5 3 22" xfId="272"/>
    <cellStyle name="40% - ส่วนที่ถูกเน้น5 3 23" xfId="273"/>
    <cellStyle name="40% - ส่วนที่ถูกเน้น5 3 3" xfId="274"/>
    <cellStyle name="40% - ส่วนที่ถูกเน้น5 3 4" xfId="275"/>
    <cellStyle name="40% - ส่วนที่ถูกเน้น5 3 5" xfId="276"/>
    <cellStyle name="40% - ส่วนที่ถูกเน้น5 3 6" xfId="277"/>
    <cellStyle name="40% - ส่วนที่ถูกเน้น5 3 7" xfId="278"/>
    <cellStyle name="40% - ส่วนที่ถูกเน้น5 3 8" xfId="279"/>
    <cellStyle name="40% - ส่วนที่ถูกเน้น5 3 9" xfId="280"/>
    <cellStyle name="40% - ส่วนที่ถูกเน้น6 2" xfId="281"/>
    <cellStyle name="40% - ส่วนที่ถูกเน้น6 3 10" xfId="282"/>
    <cellStyle name="40% - ส่วนที่ถูกเน้น6 3 11" xfId="283"/>
    <cellStyle name="40% - ส่วนที่ถูกเน้น6 3 12" xfId="284"/>
    <cellStyle name="40% - ส่วนที่ถูกเน้น6 3 13" xfId="285"/>
    <cellStyle name="40% - ส่วนที่ถูกเน้น6 3 14" xfId="286"/>
    <cellStyle name="40% - ส่วนที่ถูกเน้น6 3 15" xfId="287"/>
    <cellStyle name="40% - ส่วนที่ถูกเน้น6 3 16" xfId="288"/>
    <cellStyle name="40% - ส่วนที่ถูกเน้น6 3 17" xfId="289"/>
    <cellStyle name="40% - ส่วนที่ถูกเน้น6 3 18" xfId="290"/>
    <cellStyle name="40% - ส่วนที่ถูกเน้น6 3 19" xfId="291"/>
    <cellStyle name="40% - ส่วนที่ถูกเน้น6 3 2" xfId="292"/>
    <cellStyle name="40% - ส่วนที่ถูกเน้น6 3 20" xfId="293"/>
    <cellStyle name="40% - ส่วนที่ถูกเน้น6 3 21" xfId="294"/>
    <cellStyle name="40% - ส่วนที่ถูกเน้น6 3 22" xfId="295"/>
    <cellStyle name="40% - ส่วนที่ถูกเน้น6 3 23" xfId="296"/>
    <cellStyle name="40% - ส่วนที่ถูกเน้น6 3 3" xfId="297"/>
    <cellStyle name="40% - ส่วนที่ถูกเน้น6 3 4" xfId="298"/>
    <cellStyle name="40% - ส่วนที่ถูกเน้น6 3 5" xfId="299"/>
    <cellStyle name="40% - ส่วนที่ถูกเน้น6 3 6" xfId="300"/>
    <cellStyle name="40% - ส่วนที่ถูกเน้น6 3 7" xfId="301"/>
    <cellStyle name="40% - ส่วนที่ถูกเน้น6 3 8" xfId="302"/>
    <cellStyle name="40% - ส่วนที่ถูกเน้น6 3 9" xfId="303"/>
    <cellStyle name="60% - Accent1" xfId="304"/>
    <cellStyle name="60% - Accent1 2" xfId="1590"/>
    <cellStyle name="60% - Accent2" xfId="305"/>
    <cellStyle name="60% - Accent2 2" xfId="1591"/>
    <cellStyle name="60% - Accent3" xfId="306"/>
    <cellStyle name="60% - Accent3 2" xfId="1592"/>
    <cellStyle name="60% - Accent4" xfId="307"/>
    <cellStyle name="60% - Accent4 2" xfId="1593"/>
    <cellStyle name="60% - Accent5" xfId="308"/>
    <cellStyle name="60% - Accent5 2" xfId="1594"/>
    <cellStyle name="60% - Accent6" xfId="309"/>
    <cellStyle name="60% - Accent6 2" xfId="1595"/>
    <cellStyle name="60% - ส่วนที่ถูกเน้น1 2" xfId="310"/>
    <cellStyle name="60% - ส่วนที่ถูกเน้น1 3 10" xfId="311"/>
    <cellStyle name="60% - ส่วนที่ถูกเน้น1 3 11" xfId="312"/>
    <cellStyle name="60% - ส่วนที่ถูกเน้น1 3 12" xfId="313"/>
    <cellStyle name="60% - ส่วนที่ถูกเน้น1 3 13" xfId="314"/>
    <cellStyle name="60% - ส่วนที่ถูกเน้น1 3 14" xfId="315"/>
    <cellStyle name="60% - ส่วนที่ถูกเน้น1 3 15" xfId="316"/>
    <cellStyle name="60% - ส่วนที่ถูกเน้น1 3 16" xfId="317"/>
    <cellStyle name="60% - ส่วนที่ถูกเน้น1 3 17" xfId="318"/>
    <cellStyle name="60% - ส่วนที่ถูกเน้น1 3 18" xfId="319"/>
    <cellStyle name="60% - ส่วนที่ถูกเน้น1 3 19" xfId="320"/>
    <cellStyle name="60% - ส่วนที่ถูกเน้น1 3 2" xfId="321"/>
    <cellStyle name="60% - ส่วนที่ถูกเน้น1 3 20" xfId="322"/>
    <cellStyle name="60% - ส่วนที่ถูกเน้น1 3 21" xfId="323"/>
    <cellStyle name="60% - ส่วนที่ถูกเน้น1 3 22" xfId="324"/>
    <cellStyle name="60% - ส่วนที่ถูกเน้น1 3 23" xfId="325"/>
    <cellStyle name="60% - ส่วนที่ถูกเน้น1 3 3" xfId="326"/>
    <cellStyle name="60% - ส่วนที่ถูกเน้น1 3 4" xfId="327"/>
    <cellStyle name="60% - ส่วนที่ถูกเน้น1 3 5" xfId="328"/>
    <cellStyle name="60% - ส่วนที่ถูกเน้น1 3 6" xfId="329"/>
    <cellStyle name="60% - ส่วนที่ถูกเน้น1 3 7" xfId="330"/>
    <cellStyle name="60% - ส่วนที่ถูกเน้น1 3 8" xfId="331"/>
    <cellStyle name="60% - ส่วนที่ถูกเน้น1 3 9" xfId="332"/>
    <cellStyle name="60% - ส่วนที่ถูกเน้น2 2" xfId="333"/>
    <cellStyle name="60% - ส่วนที่ถูกเน้น2 3 10" xfId="334"/>
    <cellStyle name="60% - ส่วนที่ถูกเน้น2 3 11" xfId="335"/>
    <cellStyle name="60% - ส่วนที่ถูกเน้น2 3 12" xfId="336"/>
    <cellStyle name="60% - ส่วนที่ถูกเน้น2 3 13" xfId="337"/>
    <cellStyle name="60% - ส่วนที่ถูกเน้น2 3 14" xfId="338"/>
    <cellStyle name="60% - ส่วนที่ถูกเน้น2 3 15" xfId="339"/>
    <cellStyle name="60% - ส่วนที่ถูกเน้น2 3 16" xfId="340"/>
    <cellStyle name="60% - ส่วนที่ถูกเน้น2 3 17" xfId="341"/>
    <cellStyle name="60% - ส่วนที่ถูกเน้น2 3 18" xfId="342"/>
    <cellStyle name="60% - ส่วนที่ถูกเน้น2 3 19" xfId="343"/>
    <cellStyle name="60% - ส่วนที่ถูกเน้น2 3 2" xfId="344"/>
    <cellStyle name="60% - ส่วนที่ถูกเน้น2 3 20" xfId="345"/>
    <cellStyle name="60% - ส่วนที่ถูกเน้น2 3 21" xfId="346"/>
    <cellStyle name="60% - ส่วนที่ถูกเน้น2 3 22" xfId="347"/>
    <cellStyle name="60% - ส่วนที่ถูกเน้น2 3 23" xfId="348"/>
    <cellStyle name="60% - ส่วนที่ถูกเน้น2 3 3" xfId="349"/>
    <cellStyle name="60% - ส่วนที่ถูกเน้น2 3 4" xfId="350"/>
    <cellStyle name="60% - ส่วนที่ถูกเน้น2 3 5" xfId="351"/>
    <cellStyle name="60% - ส่วนที่ถูกเน้น2 3 6" xfId="352"/>
    <cellStyle name="60% - ส่วนที่ถูกเน้น2 3 7" xfId="353"/>
    <cellStyle name="60% - ส่วนที่ถูกเน้น2 3 8" xfId="354"/>
    <cellStyle name="60% - ส่วนที่ถูกเน้น2 3 9" xfId="355"/>
    <cellStyle name="60% - ส่วนที่ถูกเน้น3 2" xfId="356"/>
    <cellStyle name="60% - ส่วนที่ถูกเน้น3 3 10" xfId="357"/>
    <cellStyle name="60% - ส่วนที่ถูกเน้น3 3 11" xfId="358"/>
    <cellStyle name="60% - ส่วนที่ถูกเน้น3 3 12" xfId="359"/>
    <cellStyle name="60% - ส่วนที่ถูกเน้น3 3 13" xfId="360"/>
    <cellStyle name="60% - ส่วนที่ถูกเน้น3 3 14" xfId="361"/>
    <cellStyle name="60% - ส่วนที่ถูกเน้น3 3 15" xfId="362"/>
    <cellStyle name="60% - ส่วนที่ถูกเน้น3 3 16" xfId="363"/>
    <cellStyle name="60% - ส่วนที่ถูกเน้น3 3 17" xfId="364"/>
    <cellStyle name="60% - ส่วนที่ถูกเน้น3 3 18" xfId="365"/>
    <cellStyle name="60% - ส่วนที่ถูกเน้น3 3 19" xfId="366"/>
    <cellStyle name="60% - ส่วนที่ถูกเน้น3 3 2" xfId="367"/>
    <cellStyle name="60% - ส่วนที่ถูกเน้น3 3 20" xfId="368"/>
    <cellStyle name="60% - ส่วนที่ถูกเน้น3 3 21" xfId="369"/>
    <cellStyle name="60% - ส่วนที่ถูกเน้น3 3 22" xfId="370"/>
    <cellStyle name="60% - ส่วนที่ถูกเน้น3 3 23" xfId="371"/>
    <cellStyle name="60% - ส่วนที่ถูกเน้น3 3 3" xfId="372"/>
    <cellStyle name="60% - ส่วนที่ถูกเน้น3 3 4" xfId="373"/>
    <cellStyle name="60% - ส่วนที่ถูกเน้น3 3 5" xfId="374"/>
    <cellStyle name="60% - ส่วนที่ถูกเน้น3 3 6" xfId="375"/>
    <cellStyle name="60% - ส่วนที่ถูกเน้น3 3 7" xfId="376"/>
    <cellStyle name="60% - ส่วนที่ถูกเน้น3 3 8" xfId="377"/>
    <cellStyle name="60% - ส่วนที่ถูกเน้น3 3 9" xfId="378"/>
    <cellStyle name="60% - ส่วนที่ถูกเน้น4 2" xfId="379"/>
    <cellStyle name="60% - ส่วนที่ถูกเน้น4 3 10" xfId="380"/>
    <cellStyle name="60% - ส่วนที่ถูกเน้น4 3 11" xfId="381"/>
    <cellStyle name="60% - ส่วนที่ถูกเน้น4 3 12" xfId="382"/>
    <cellStyle name="60% - ส่วนที่ถูกเน้น4 3 13" xfId="383"/>
    <cellStyle name="60% - ส่วนที่ถูกเน้น4 3 14" xfId="384"/>
    <cellStyle name="60% - ส่วนที่ถูกเน้น4 3 15" xfId="385"/>
    <cellStyle name="60% - ส่วนที่ถูกเน้น4 3 16" xfId="386"/>
    <cellStyle name="60% - ส่วนที่ถูกเน้น4 3 17" xfId="387"/>
    <cellStyle name="60% - ส่วนที่ถูกเน้น4 3 18" xfId="388"/>
    <cellStyle name="60% - ส่วนที่ถูกเน้น4 3 19" xfId="389"/>
    <cellStyle name="60% - ส่วนที่ถูกเน้น4 3 2" xfId="390"/>
    <cellStyle name="60% - ส่วนที่ถูกเน้น4 3 20" xfId="391"/>
    <cellStyle name="60% - ส่วนที่ถูกเน้น4 3 21" xfId="392"/>
    <cellStyle name="60% - ส่วนที่ถูกเน้น4 3 22" xfId="393"/>
    <cellStyle name="60% - ส่วนที่ถูกเน้น4 3 23" xfId="394"/>
    <cellStyle name="60% - ส่วนที่ถูกเน้น4 3 3" xfId="395"/>
    <cellStyle name="60% - ส่วนที่ถูกเน้น4 3 4" xfId="396"/>
    <cellStyle name="60% - ส่วนที่ถูกเน้น4 3 5" xfId="397"/>
    <cellStyle name="60% - ส่วนที่ถูกเน้น4 3 6" xfId="398"/>
    <cellStyle name="60% - ส่วนที่ถูกเน้น4 3 7" xfId="399"/>
    <cellStyle name="60% - ส่วนที่ถูกเน้น4 3 8" xfId="400"/>
    <cellStyle name="60% - ส่วนที่ถูกเน้น4 3 9" xfId="401"/>
    <cellStyle name="60% - ส่วนที่ถูกเน้น5 2" xfId="402"/>
    <cellStyle name="60% - ส่วนที่ถูกเน้น5 3 10" xfId="403"/>
    <cellStyle name="60% - ส่วนที่ถูกเน้น5 3 11" xfId="404"/>
    <cellStyle name="60% - ส่วนที่ถูกเน้น5 3 12" xfId="405"/>
    <cellStyle name="60% - ส่วนที่ถูกเน้น5 3 13" xfId="406"/>
    <cellStyle name="60% - ส่วนที่ถูกเน้น5 3 14" xfId="407"/>
    <cellStyle name="60% - ส่วนที่ถูกเน้น5 3 15" xfId="408"/>
    <cellStyle name="60% - ส่วนที่ถูกเน้น5 3 16" xfId="409"/>
    <cellStyle name="60% - ส่วนที่ถูกเน้น5 3 17" xfId="410"/>
    <cellStyle name="60% - ส่วนที่ถูกเน้น5 3 18" xfId="411"/>
    <cellStyle name="60% - ส่วนที่ถูกเน้น5 3 19" xfId="412"/>
    <cellStyle name="60% - ส่วนที่ถูกเน้น5 3 2" xfId="413"/>
    <cellStyle name="60% - ส่วนที่ถูกเน้น5 3 20" xfId="414"/>
    <cellStyle name="60% - ส่วนที่ถูกเน้น5 3 21" xfId="415"/>
    <cellStyle name="60% - ส่วนที่ถูกเน้น5 3 22" xfId="416"/>
    <cellStyle name="60% - ส่วนที่ถูกเน้น5 3 23" xfId="417"/>
    <cellStyle name="60% - ส่วนที่ถูกเน้น5 3 3" xfId="418"/>
    <cellStyle name="60% - ส่วนที่ถูกเน้น5 3 4" xfId="419"/>
    <cellStyle name="60% - ส่วนที่ถูกเน้น5 3 5" xfId="420"/>
    <cellStyle name="60% - ส่วนที่ถูกเน้น5 3 6" xfId="421"/>
    <cellStyle name="60% - ส่วนที่ถูกเน้น5 3 7" xfId="422"/>
    <cellStyle name="60% - ส่วนที่ถูกเน้น5 3 8" xfId="423"/>
    <cellStyle name="60% - ส่วนที่ถูกเน้น5 3 9" xfId="424"/>
    <cellStyle name="60% - ส่วนที่ถูกเน้น6 2" xfId="425"/>
    <cellStyle name="60% - ส่วนที่ถูกเน้น6 3 10" xfId="426"/>
    <cellStyle name="60% - ส่วนที่ถูกเน้น6 3 11" xfId="427"/>
    <cellStyle name="60% - ส่วนที่ถูกเน้น6 3 12" xfId="428"/>
    <cellStyle name="60% - ส่วนที่ถูกเน้น6 3 13" xfId="429"/>
    <cellStyle name="60% - ส่วนที่ถูกเน้น6 3 14" xfId="430"/>
    <cellStyle name="60% - ส่วนที่ถูกเน้น6 3 15" xfId="431"/>
    <cellStyle name="60% - ส่วนที่ถูกเน้น6 3 16" xfId="432"/>
    <cellStyle name="60% - ส่วนที่ถูกเน้น6 3 17" xfId="433"/>
    <cellStyle name="60% - ส่วนที่ถูกเน้น6 3 18" xfId="434"/>
    <cellStyle name="60% - ส่วนที่ถูกเน้น6 3 19" xfId="435"/>
    <cellStyle name="60% - ส่วนที่ถูกเน้น6 3 2" xfId="436"/>
    <cellStyle name="60% - ส่วนที่ถูกเน้น6 3 20" xfId="437"/>
    <cellStyle name="60% - ส่วนที่ถูกเน้น6 3 21" xfId="438"/>
    <cellStyle name="60% - ส่วนที่ถูกเน้น6 3 22" xfId="439"/>
    <cellStyle name="60% - ส่วนที่ถูกเน้น6 3 23" xfId="440"/>
    <cellStyle name="60% - ส่วนที่ถูกเน้น6 3 3" xfId="441"/>
    <cellStyle name="60% - ส่วนที่ถูกเน้น6 3 4" xfId="442"/>
    <cellStyle name="60% - ส่วนที่ถูกเน้น6 3 5" xfId="443"/>
    <cellStyle name="60% - ส่วนที่ถูกเน้น6 3 6" xfId="444"/>
    <cellStyle name="60% - ส่วนที่ถูกเน้น6 3 7" xfId="445"/>
    <cellStyle name="60% - ส่วนที่ถูกเน้น6 3 8" xfId="446"/>
    <cellStyle name="60% - ส่วนที่ถูกเน้น6 3 9" xfId="447"/>
    <cellStyle name="75" xfId="448"/>
    <cellStyle name="a" xfId="449"/>
    <cellStyle name="abc" xfId="450"/>
    <cellStyle name="abc 2" xfId="1596"/>
    <cellStyle name="Accent1" xfId="451"/>
    <cellStyle name="Accent1 2" xfId="1597"/>
    <cellStyle name="Accent2" xfId="452"/>
    <cellStyle name="Accent2 2" xfId="1598"/>
    <cellStyle name="Accent3" xfId="453"/>
    <cellStyle name="Accent3 2" xfId="1599"/>
    <cellStyle name="Accent4" xfId="454"/>
    <cellStyle name="Accent4 2" xfId="1600"/>
    <cellStyle name="Accent5" xfId="455"/>
    <cellStyle name="Accent5 2" xfId="1601"/>
    <cellStyle name="Accent6" xfId="456"/>
    <cellStyle name="Accent6 2" xfId="1602"/>
    <cellStyle name="ÅëÈ­ [0]_±âÅ¸" xfId="457"/>
    <cellStyle name="ÅëÈ­_±âÅ¸" xfId="458"/>
    <cellStyle name="ÄÞ¸¶ [0]_±âÅ¸" xfId="459"/>
    <cellStyle name="ÄÞ¸¶_±âÅ¸" xfId="460"/>
    <cellStyle name="Bad" xfId="461"/>
    <cellStyle name="Bad 2" xfId="1603"/>
    <cellStyle name="Ç¥ÁØ_¿¬°£´©°è¿¹»ó" xfId="462"/>
    <cellStyle name="Calc Currency (0)" xfId="463"/>
    <cellStyle name="Calc Currency (2)" xfId="464"/>
    <cellStyle name="Calc Percent (0)" xfId="465"/>
    <cellStyle name="Calc Percent (1)" xfId="466"/>
    <cellStyle name="Calc Percent (2)" xfId="467"/>
    <cellStyle name="Calc Units (0)" xfId="468"/>
    <cellStyle name="Calc Units (0) 2" xfId="1604"/>
    <cellStyle name="Calc Units (1)" xfId="469"/>
    <cellStyle name="Calc Units (1) 2" xfId="1605"/>
    <cellStyle name="Calc Units (2)" xfId="470"/>
    <cellStyle name="Calculation" xfId="471"/>
    <cellStyle name="Calculation 2" xfId="1606"/>
    <cellStyle name="Check Cell" xfId="472"/>
    <cellStyle name="Check Cell 2" xfId="1607"/>
    <cellStyle name="Comma [00]" xfId="474"/>
    <cellStyle name="Comma [00] 2" xfId="1608"/>
    <cellStyle name="Comma 2" xfId="475"/>
    <cellStyle name="Comma 2 2" xfId="1609"/>
    <cellStyle name="Comma 3" xfId="1570"/>
    <cellStyle name="Comma 3 2" xfId="1610"/>
    <cellStyle name="Comma 4" xfId="1611"/>
    <cellStyle name="Comma 4 3" xfId="1612"/>
    <cellStyle name="Comma 5" xfId="1613"/>
    <cellStyle name="Comma 6" xfId="1614"/>
    <cellStyle name="Comma 7" xfId="1615"/>
    <cellStyle name="comma zerodec" xfId="476"/>
    <cellStyle name="company_title" xfId="477"/>
    <cellStyle name="Currency [00]" xfId="478"/>
    <cellStyle name="Currency1" xfId="479"/>
    <cellStyle name="Date Short" xfId="480"/>
    <cellStyle name="date_format" xfId="481"/>
    <cellStyle name="Dollar (zero dec)" xfId="482"/>
    <cellStyle name="Enter Currency (0)" xfId="483"/>
    <cellStyle name="Enter Currency (0) 2" xfId="1616"/>
    <cellStyle name="Enter Currency (2)" xfId="484"/>
    <cellStyle name="Enter Units (0)" xfId="485"/>
    <cellStyle name="Enter Units (0) 2" xfId="1617"/>
    <cellStyle name="Enter Units (1)" xfId="486"/>
    <cellStyle name="Enter Units (1) 2" xfId="1618"/>
    <cellStyle name="Enter Units (2)" xfId="487"/>
    <cellStyle name="Explanatory Text" xfId="488"/>
    <cellStyle name="Explanatory Text 2" xfId="1619"/>
    <cellStyle name="Good" xfId="489"/>
    <cellStyle name="Good 2" xfId="1620"/>
    <cellStyle name="Grey" xfId="490"/>
    <cellStyle name="Header1" xfId="491"/>
    <cellStyle name="Header2" xfId="492"/>
    <cellStyle name="Header2 2" xfId="1621"/>
    <cellStyle name="Heading 1" xfId="493"/>
    <cellStyle name="Heading 1 2" xfId="1622"/>
    <cellStyle name="Heading 2" xfId="494"/>
    <cellStyle name="Heading 2 2" xfId="1623"/>
    <cellStyle name="Heading 3" xfId="495"/>
    <cellStyle name="Heading 3 2" xfId="1624"/>
    <cellStyle name="Heading 4" xfId="496"/>
    <cellStyle name="Heading 4 2" xfId="1625"/>
    <cellStyle name="Hyperlink 2" xfId="497"/>
    <cellStyle name="Input" xfId="498"/>
    <cellStyle name="Input [yellow]" xfId="499"/>
    <cellStyle name="Input [yellow] 2" xfId="1626"/>
    <cellStyle name="Input 2" xfId="1627"/>
    <cellStyle name="Input_51137 ห้องน้ำแบบที่1และ2(ปรับแบบ)ราชบุรี" xfId="500"/>
    <cellStyle name="Link Currency (0)" xfId="501"/>
    <cellStyle name="Link Currency (0) 2" xfId="1628"/>
    <cellStyle name="Link Currency (2)" xfId="502"/>
    <cellStyle name="Link Units (0)" xfId="503"/>
    <cellStyle name="Link Units (0) 2" xfId="1629"/>
    <cellStyle name="Link Units (1)" xfId="504"/>
    <cellStyle name="Link Units (1) 2" xfId="1630"/>
    <cellStyle name="Link Units (2)" xfId="505"/>
    <cellStyle name="Linked Cell" xfId="506"/>
    <cellStyle name="Linked Cell 2" xfId="1631"/>
    <cellStyle name="n" xfId="507"/>
    <cellStyle name="n 10" xfId="508"/>
    <cellStyle name="n 11" xfId="509"/>
    <cellStyle name="n 12" xfId="510"/>
    <cellStyle name="n 13" xfId="511"/>
    <cellStyle name="n 14" xfId="512"/>
    <cellStyle name="n 15" xfId="513"/>
    <cellStyle name="n 16" xfId="514"/>
    <cellStyle name="n 17" xfId="515"/>
    <cellStyle name="n 18" xfId="516"/>
    <cellStyle name="n 19" xfId="517"/>
    <cellStyle name="n 2" xfId="518"/>
    <cellStyle name="n 20" xfId="519"/>
    <cellStyle name="n 21" xfId="520"/>
    <cellStyle name="n 22" xfId="521"/>
    <cellStyle name="n 23" xfId="522"/>
    <cellStyle name="n 3" xfId="523"/>
    <cellStyle name="n 4" xfId="524"/>
    <cellStyle name="n 5" xfId="525"/>
    <cellStyle name="n 6" xfId="526"/>
    <cellStyle name="n 7" xfId="527"/>
    <cellStyle name="n 8" xfId="528"/>
    <cellStyle name="n 9" xfId="529"/>
    <cellStyle name="Neutral" xfId="530"/>
    <cellStyle name="Neutral 2" xfId="1632"/>
    <cellStyle name="no dec" xfId="531"/>
    <cellStyle name="Normal - Style1" xfId="532"/>
    <cellStyle name="Normal - Style1 2" xfId="1633"/>
    <cellStyle name="Normal 2" xfId="533"/>
    <cellStyle name="Normal 2 2" xfId="1634"/>
    <cellStyle name="Normal 2 3" xfId="1635"/>
    <cellStyle name="Normal 3" xfId="1525"/>
    <cellStyle name="Normal 3 2" xfId="1636"/>
    <cellStyle name="Normal 3 3" xfId="1637"/>
    <cellStyle name="Normal 4" xfId="1638"/>
    <cellStyle name="Normal 5" xfId="1639"/>
    <cellStyle name="Normal 5 2" xfId="1640"/>
    <cellStyle name="Normal 6" xfId="1641"/>
    <cellStyle name="Normal 7" xfId="1642"/>
    <cellStyle name="Normal 8" xfId="1571"/>
    <cellStyle name="Normal 9" xfId="1643"/>
    <cellStyle name="Normal_งานปรับปรุง - ซ่อมแซมภายในเขาชีจรรย์(คณะกรรมการฯ)" xfId="534"/>
    <cellStyle name="Normal_ประมาณราคางานก่อสร้างบ้านพักครู" xfId="1526"/>
    <cellStyle name="Note" xfId="535"/>
    <cellStyle name="Note 2" xfId="1644"/>
    <cellStyle name="Output" xfId="536"/>
    <cellStyle name="Output 2" xfId="1645"/>
    <cellStyle name="ParaBirimi [0]_RESULTS" xfId="537"/>
    <cellStyle name="ParaBirimi_RESULTS" xfId="538"/>
    <cellStyle name="Percent [0]" xfId="539"/>
    <cellStyle name="Percent [00]" xfId="540"/>
    <cellStyle name="Percent [2]" xfId="541"/>
    <cellStyle name="Percent 2" xfId="1569"/>
    <cellStyle name="Percent 3" xfId="1646"/>
    <cellStyle name="Percent 4" xfId="1647"/>
    <cellStyle name="Percent 5" xfId="1648"/>
    <cellStyle name="PrePop Currency (0)" xfId="542"/>
    <cellStyle name="PrePop Currency (0) 2" xfId="1649"/>
    <cellStyle name="PrePop Currency (2)" xfId="543"/>
    <cellStyle name="PrePop Units (0)" xfId="544"/>
    <cellStyle name="PrePop Units (0) 2" xfId="1650"/>
    <cellStyle name="PrePop Units (1)" xfId="545"/>
    <cellStyle name="PrePop Units (1) 2" xfId="1651"/>
    <cellStyle name="PrePop Units (2)" xfId="546"/>
    <cellStyle name="report_title" xfId="547"/>
    <cellStyle name="Style 1" xfId="548"/>
    <cellStyle name="Text Indent A" xfId="549"/>
    <cellStyle name="Text Indent B" xfId="550"/>
    <cellStyle name="Text Indent C" xfId="551"/>
    <cellStyle name="Title" xfId="552"/>
    <cellStyle name="Title 2" xfId="1652"/>
    <cellStyle name="Total" xfId="553"/>
    <cellStyle name="Total 2" xfId="1653"/>
    <cellStyle name="Virg? [0]_RESULTS" xfId="554"/>
    <cellStyle name="Virg?_RESULTS" xfId="555"/>
    <cellStyle name="Warning Text" xfId="556"/>
    <cellStyle name="Warning Text 2" xfId="1654"/>
    <cellStyle name="การคำนวณ 2" xfId="557"/>
    <cellStyle name="การคำนวณ 3 10" xfId="558"/>
    <cellStyle name="การคำนวณ 3 11" xfId="559"/>
    <cellStyle name="การคำนวณ 3 12" xfId="560"/>
    <cellStyle name="การคำนวณ 3 13" xfId="561"/>
    <cellStyle name="การคำนวณ 3 14" xfId="562"/>
    <cellStyle name="การคำนวณ 3 15" xfId="563"/>
    <cellStyle name="การคำนวณ 3 16" xfId="564"/>
    <cellStyle name="การคำนวณ 3 17" xfId="565"/>
    <cellStyle name="การคำนวณ 3 18" xfId="566"/>
    <cellStyle name="การคำนวณ 3 19" xfId="567"/>
    <cellStyle name="การคำนวณ 3 2" xfId="568"/>
    <cellStyle name="การคำนวณ 3 20" xfId="569"/>
    <cellStyle name="การคำนวณ 3 21" xfId="570"/>
    <cellStyle name="การคำนวณ 3 22" xfId="571"/>
    <cellStyle name="การคำนวณ 3 23" xfId="572"/>
    <cellStyle name="การคำนวณ 3 3" xfId="573"/>
    <cellStyle name="การคำนวณ 3 4" xfId="574"/>
    <cellStyle name="การคำนวณ 3 5" xfId="575"/>
    <cellStyle name="การคำนวณ 3 6" xfId="576"/>
    <cellStyle name="การคำนวณ 3 7" xfId="577"/>
    <cellStyle name="การคำนวณ 3 8" xfId="578"/>
    <cellStyle name="การคำนวณ 3 9" xfId="579"/>
    <cellStyle name="ข้อความเตือน 2" xfId="580"/>
    <cellStyle name="ข้อความเตือน 3 10" xfId="581"/>
    <cellStyle name="ข้อความเตือน 3 11" xfId="582"/>
    <cellStyle name="ข้อความเตือน 3 12" xfId="583"/>
    <cellStyle name="ข้อความเตือน 3 13" xfId="584"/>
    <cellStyle name="ข้อความเตือน 3 14" xfId="585"/>
    <cellStyle name="ข้อความเตือน 3 15" xfId="586"/>
    <cellStyle name="ข้อความเตือน 3 16" xfId="587"/>
    <cellStyle name="ข้อความเตือน 3 17" xfId="588"/>
    <cellStyle name="ข้อความเตือน 3 18" xfId="589"/>
    <cellStyle name="ข้อความเตือน 3 19" xfId="590"/>
    <cellStyle name="ข้อความเตือน 3 2" xfId="591"/>
    <cellStyle name="ข้อความเตือน 3 20" xfId="592"/>
    <cellStyle name="ข้อความเตือน 3 21" xfId="593"/>
    <cellStyle name="ข้อความเตือน 3 22" xfId="594"/>
    <cellStyle name="ข้อความเตือน 3 23" xfId="595"/>
    <cellStyle name="ข้อความเตือน 3 3" xfId="596"/>
    <cellStyle name="ข้อความเตือน 3 4" xfId="597"/>
    <cellStyle name="ข้อความเตือน 3 5" xfId="598"/>
    <cellStyle name="ข้อความเตือน 3 6" xfId="599"/>
    <cellStyle name="ข้อความเตือน 3 7" xfId="600"/>
    <cellStyle name="ข้อความเตือน 3 8" xfId="601"/>
    <cellStyle name="ข้อความเตือน 3 9" xfId="602"/>
    <cellStyle name="ข้อความอธิบาย 2" xfId="603"/>
    <cellStyle name="ข้อความอธิบาย 3 10" xfId="604"/>
    <cellStyle name="ข้อความอธิบาย 3 11" xfId="605"/>
    <cellStyle name="ข้อความอธิบาย 3 12" xfId="606"/>
    <cellStyle name="ข้อความอธิบาย 3 13" xfId="607"/>
    <cellStyle name="ข้อความอธิบาย 3 14" xfId="608"/>
    <cellStyle name="ข้อความอธิบาย 3 15" xfId="609"/>
    <cellStyle name="ข้อความอธิบาย 3 16" xfId="610"/>
    <cellStyle name="ข้อความอธิบาย 3 17" xfId="611"/>
    <cellStyle name="ข้อความอธิบาย 3 18" xfId="612"/>
    <cellStyle name="ข้อความอธิบาย 3 19" xfId="613"/>
    <cellStyle name="ข้อความอธิบาย 3 2" xfId="614"/>
    <cellStyle name="ข้อความอธิบาย 3 20" xfId="615"/>
    <cellStyle name="ข้อความอธิบาย 3 21" xfId="616"/>
    <cellStyle name="ข้อความอธิบาย 3 22" xfId="617"/>
    <cellStyle name="ข้อความอธิบาย 3 23" xfId="618"/>
    <cellStyle name="ข้อความอธิบาย 3 3" xfId="619"/>
    <cellStyle name="ข้อความอธิบาย 3 4" xfId="620"/>
    <cellStyle name="ข้อความอธิบาย 3 5" xfId="621"/>
    <cellStyle name="ข้อความอธิบาย 3 6" xfId="622"/>
    <cellStyle name="ข้อความอธิบาย 3 7" xfId="623"/>
    <cellStyle name="ข้อความอธิบาย 3 8" xfId="624"/>
    <cellStyle name="ข้อความอธิบาย 3 9" xfId="625"/>
    <cellStyle name="เครื่องหมายจุลภาค" xfId="473" builtinId="3"/>
    <cellStyle name="เครื่องหมายจุลภาค 10" xfId="626"/>
    <cellStyle name="เครื่องหมายจุลภาค 10 2" xfId="1527"/>
    <cellStyle name="เครื่องหมายจุลภาค 10 3" xfId="1547"/>
    <cellStyle name="เครื่องหมายจุลภาค 10 4" xfId="1564"/>
    <cellStyle name="เครื่องหมายจุลภาค 11" xfId="627"/>
    <cellStyle name="เครื่องหมายจุลภาค 11 2" xfId="628"/>
    <cellStyle name="เครื่องหมายจุลภาค 11 3" xfId="629"/>
    <cellStyle name="เครื่องหมายจุลภาค 11 4" xfId="630"/>
    <cellStyle name="เครื่องหมายจุลภาค 15 2" xfId="631"/>
    <cellStyle name="เครื่องหมายจุลภาค 15 3" xfId="632"/>
    <cellStyle name="เครื่องหมายจุลภาค 15 4" xfId="633"/>
    <cellStyle name="เครื่องหมายจุลภาค 15 5" xfId="634"/>
    <cellStyle name="เครื่องหมายจุลภาค 15 6" xfId="635"/>
    <cellStyle name="เครื่องหมายจุลภาค 16 2" xfId="636"/>
    <cellStyle name="เครื่องหมายจุลภาค 16 3" xfId="637"/>
    <cellStyle name="เครื่องหมายจุลภาค 16 4" xfId="638"/>
    <cellStyle name="เครื่องหมายจุลภาค 18 2" xfId="639"/>
    <cellStyle name="เครื่องหมายจุลภาค 18 3" xfId="640"/>
    <cellStyle name="เครื่องหมายจุลภาค 18 4" xfId="641"/>
    <cellStyle name="เครื่องหมายจุลภาค 2" xfId="642"/>
    <cellStyle name="เครื่องหมายจุลภาค 2 10" xfId="643"/>
    <cellStyle name="เครื่องหมายจุลภาค 2 11" xfId="1528"/>
    <cellStyle name="เครื่องหมายจุลภาค 2 12" xfId="1548"/>
    <cellStyle name="เครื่องหมายจุลภาค 2 13" xfId="1563"/>
    <cellStyle name="เครื่องหมายจุลภาค 2 14" xfId="1655"/>
    <cellStyle name="เครื่องหมายจุลภาค 2 2" xfId="644"/>
    <cellStyle name="เครื่องหมายจุลภาค 2 2 2" xfId="1656"/>
    <cellStyle name="เครื่องหมายจุลภาค 2 3" xfId="645"/>
    <cellStyle name="เครื่องหมายจุลภาค 2 4" xfId="646"/>
    <cellStyle name="เครื่องหมายจุลภาค 2 5" xfId="647"/>
    <cellStyle name="เครื่องหมายจุลภาค 2 6" xfId="648"/>
    <cellStyle name="เครื่องหมายจุลภาค 2 7" xfId="649"/>
    <cellStyle name="เครื่องหมายจุลภาค 2 8" xfId="650"/>
    <cellStyle name="เครื่องหมายจุลภาค 2 9" xfId="651"/>
    <cellStyle name="เครื่องหมายจุลภาค 2_งานปรับปรุง - ซ่อมแซมอาคารเรียน อาคาร 3" xfId="1572"/>
    <cellStyle name="เครื่องหมายจุลภาค 20 2" xfId="652"/>
    <cellStyle name="เครื่องหมายจุลภาค 20 3" xfId="653"/>
    <cellStyle name="เครื่องหมายจุลภาค 21 2" xfId="654"/>
    <cellStyle name="เครื่องหมายจุลภาค 21 3" xfId="655"/>
    <cellStyle name="เครื่องหมายจุลภาค 3" xfId="656"/>
    <cellStyle name="เครื่องหมายจุลภาค 3 10" xfId="657"/>
    <cellStyle name="เครื่องหมายจุลภาค 3 11" xfId="658"/>
    <cellStyle name="เครื่องหมายจุลภาค 3 12" xfId="659"/>
    <cellStyle name="เครื่องหมายจุลภาค 3 13" xfId="660"/>
    <cellStyle name="เครื่องหมายจุลภาค 3 14" xfId="661"/>
    <cellStyle name="เครื่องหมายจุลภาค 3 15" xfId="662"/>
    <cellStyle name="เครื่องหมายจุลภาค 3 16" xfId="663"/>
    <cellStyle name="เครื่องหมายจุลภาค 3 17" xfId="664"/>
    <cellStyle name="เครื่องหมายจุลภาค 3 18" xfId="665"/>
    <cellStyle name="เครื่องหมายจุลภาค 3 19" xfId="666"/>
    <cellStyle name="เครื่องหมายจุลภาค 3 2" xfId="667"/>
    <cellStyle name="เครื่องหมายจุลภาค 3 2 2" xfId="1657"/>
    <cellStyle name="เครื่องหมายจุลภาค 3 20" xfId="668"/>
    <cellStyle name="เครื่องหมายจุลภาค 3 21" xfId="669"/>
    <cellStyle name="เครื่องหมายจุลภาค 3 22" xfId="670"/>
    <cellStyle name="เครื่องหมายจุลภาค 3 23" xfId="671"/>
    <cellStyle name="เครื่องหมายจุลภาค 3 24" xfId="672"/>
    <cellStyle name="เครื่องหมายจุลภาค 3 25" xfId="673"/>
    <cellStyle name="เครื่องหมายจุลภาค 3 25 2" xfId="674"/>
    <cellStyle name="เครื่องหมายจุลภาค 3 26" xfId="675"/>
    <cellStyle name="เครื่องหมายจุลภาค 3 27" xfId="1529"/>
    <cellStyle name="เครื่องหมายจุลภาค 3 28" xfId="1549"/>
    <cellStyle name="เครื่องหมายจุลภาค 3 29" xfId="1562"/>
    <cellStyle name="เครื่องหมายจุลภาค 3 3" xfId="676"/>
    <cellStyle name="เครื่องหมายจุลภาค 3 30" xfId="1658"/>
    <cellStyle name="เครื่องหมายจุลภาค 3 4" xfId="677"/>
    <cellStyle name="เครื่องหมายจุลภาค 3 5" xfId="678"/>
    <cellStyle name="เครื่องหมายจุลภาค 3 6" xfId="679"/>
    <cellStyle name="เครื่องหมายจุลภาค 3 7" xfId="680"/>
    <cellStyle name="เครื่องหมายจุลภาค 3 8" xfId="681"/>
    <cellStyle name="เครื่องหมายจุลภาค 3 9" xfId="682"/>
    <cellStyle name="เครื่องหมายจุลภาค 3_งานปรับปรุง - ซ่อมแซมอาคารเรียน อาคาร 3" xfId="1573"/>
    <cellStyle name="เครื่องหมายจุลภาค 4" xfId="683"/>
    <cellStyle name="เครื่องหมายจุลภาค 4 10" xfId="684"/>
    <cellStyle name="เครื่องหมายจุลภาค 4 11" xfId="685"/>
    <cellStyle name="เครื่องหมายจุลภาค 4 12" xfId="686"/>
    <cellStyle name="เครื่องหมายจุลภาค 4 13" xfId="687"/>
    <cellStyle name="เครื่องหมายจุลภาค 4 14" xfId="688"/>
    <cellStyle name="เครื่องหมายจุลภาค 4 15" xfId="689"/>
    <cellStyle name="เครื่องหมายจุลภาค 4 16" xfId="690"/>
    <cellStyle name="เครื่องหมายจุลภาค 4 17" xfId="691"/>
    <cellStyle name="เครื่องหมายจุลภาค 4 18" xfId="692"/>
    <cellStyle name="เครื่องหมายจุลภาค 4 19" xfId="693"/>
    <cellStyle name="เครื่องหมายจุลภาค 4 2" xfId="694"/>
    <cellStyle name="เครื่องหมายจุลภาค 4 20" xfId="695"/>
    <cellStyle name="เครื่องหมายจุลภาค 4 21" xfId="696"/>
    <cellStyle name="เครื่องหมายจุลภาค 4 22" xfId="697"/>
    <cellStyle name="เครื่องหมายจุลภาค 4 23" xfId="1530"/>
    <cellStyle name="เครื่องหมายจุลภาค 4 24" xfId="1550"/>
    <cellStyle name="เครื่องหมายจุลภาค 4 25" xfId="1561"/>
    <cellStyle name="เครื่องหมายจุลภาค 4 3" xfId="698"/>
    <cellStyle name="เครื่องหมายจุลภาค 4 4" xfId="699"/>
    <cellStyle name="เครื่องหมายจุลภาค 4 5" xfId="700"/>
    <cellStyle name="เครื่องหมายจุลภาค 4 6" xfId="701"/>
    <cellStyle name="เครื่องหมายจุลภาค 4 7" xfId="702"/>
    <cellStyle name="เครื่องหมายจุลภาค 4 8" xfId="703"/>
    <cellStyle name="เครื่องหมายจุลภาค 4 9" xfId="704"/>
    <cellStyle name="เครื่องหมายจุลภาค 4_ประมาณงานปรับปรุงพิพิธภัณฑ์สงครามเกาหลี" xfId="1574"/>
    <cellStyle name="เครื่องหมายจุลภาค 5" xfId="705"/>
    <cellStyle name="เครื่องหมายจุลภาค 5 2" xfId="706"/>
    <cellStyle name="เครื่องหมายจุลภาค 5 3" xfId="707"/>
    <cellStyle name="เครื่องหมายจุลภาค 5 4" xfId="1531"/>
    <cellStyle name="เครื่องหมายจุลภาค 5 5" xfId="1551"/>
    <cellStyle name="เครื่องหมายจุลภาค 5 6" xfId="1560"/>
    <cellStyle name="เครื่องหมายจุลภาค 5_งานปรับปรุงอาคารสำนักงาน (วัดสวนตาล) 24 ก.ย. 56" xfId="708"/>
    <cellStyle name="เครื่องหมายจุลภาค 6" xfId="709"/>
    <cellStyle name="เครื่องหมายจุลภาค 6 2" xfId="710"/>
    <cellStyle name="เครื่องหมายจุลภาค 6 2 2" xfId="1533"/>
    <cellStyle name="เครื่องหมายจุลภาค 6 2 3" xfId="1553"/>
    <cellStyle name="เครื่องหมายจุลภาค 6 2 4" xfId="1558"/>
    <cellStyle name="เครื่องหมายจุลภาค 6 3" xfId="1532"/>
    <cellStyle name="เครื่องหมายจุลภาค 6 4" xfId="1552"/>
    <cellStyle name="เครื่องหมายจุลภาค 6 5" xfId="1559"/>
    <cellStyle name="เครื่องหมายจุลภาค 7" xfId="711"/>
    <cellStyle name="เครื่องหมายจุลภาค 7 2" xfId="1534"/>
    <cellStyle name="เครื่องหมายจุลภาค 7 3" xfId="1554"/>
    <cellStyle name="เครื่องหมายจุลภาค 7 4" xfId="1557"/>
    <cellStyle name="เครื่องหมายจุลภาค 8" xfId="712"/>
    <cellStyle name="เครื่องหมายจุลภาค 8 2" xfId="1535"/>
    <cellStyle name="เครื่องหมายจุลภาค 8 3" xfId="1555"/>
    <cellStyle name="เครื่องหมายจุลภาค 8 4" xfId="1556"/>
    <cellStyle name="เครื่องหมายจุลภาค 9" xfId="713"/>
    <cellStyle name="เครื่องหมายจุลภาค_งานก่อสร้างอาคารศูนย์อุบัติเหตุและศัลยกรรมกระดูก" xfId="714"/>
    <cellStyle name="เครื่องหมายจุลภาค_งานก่อสร้างอาคารศูนย์อุบัติเหตุและศัลยกรรมกระดูก 2 3" xfId="715"/>
    <cellStyle name="เครื่องหมายจุลภาค_งานก่อสร้างอาคารศูนย์อุบัติเหตุและศัลยกรรมกระดูก 4" xfId="716"/>
    <cellStyle name="เครื่องหมายจุลภาค_อาคารจอดรถ" xfId="717"/>
    <cellStyle name="เครื่องหมายจุลภาค_อาคารพักคนงาน 4 ชั้น" xfId="718"/>
    <cellStyle name="เครื่องหมายจุลภาค_อาคารเรือนนอน สถานสงเคราะห์คนพิการ" xfId="719"/>
    <cellStyle name="ชื่อเรื่อง 2" xfId="720"/>
    <cellStyle name="ชื่อเรื่อง 3 10" xfId="721"/>
    <cellStyle name="ชื่อเรื่อง 3 11" xfId="722"/>
    <cellStyle name="ชื่อเรื่อง 3 12" xfId="723"/>
    <cellStyle name="ชื่อเรื่อง 3 13" xfId="724"/>
    <cellStyle name="ชื่อเรื่อง 3 14" xfId="725"/>
    <cellStyle name="ชื่อเรื่อง 3 15" xfId="726"/>
    <cellStyle name="ชื่อเรื่อง 3 16" xfId="727"/>
    <cellStyle name="ชื่อเรื่อง 3 17" xfId="728"/>
    <cellStyle name="ชื่อเรื่อง 3 18" xfId="729"/>
    <cellStyle name="ชื่อเรื่อง 3 19" xfId="730"/>
    <cellStyle name="ชื่อเรื่อง 3 2" xfId="731"/>
    <cellStyle name="ชื่อเรื่อง 3 20" xfId="732"/>
    <cellStyle name="ชื่อเรื่อง 3 21" xfId="733"/>
    <cellStyle name="ชื่อเรื่อง 3 22" xfId="734"/>
    <cellStyle name="ชื่อเรื่อง 3 23" xfId="735"/>
    <cellStyle name="ชื่อเรื่อง 3 3" xfId="736"/>
    <cellStyle name="ชื่อเรื่อง 3 4" xfId="737"/>
    <cellStyle name="ชื่อเรื่อง 3 5" xfId="738"/>
    <cellStyle name="ชื่อเรื่อง 3 6" xfId="739"/>
    <cellStyle name="ชื่อเรื่อง 3 7" xfId="740"/>
    <cellStyle name="ชื่อเรื่อง 3 8" xfId="741"/>
    <cellStyle name="ชื่อเรื่อง 3 9" xfId="742"/>
    <cellStyle name="เซลล์ตรวจสอบ 2" xfId="743"/>
    <cellStyle name="เซลล์ตรวจสอบ 3 10" xfId="744"/>
    <cellStyle name="เซลล์ตรวจสอบ 3 11" xfId="745"/>
    <cellStyle name="เซลล์ตรวจสอบ 3 12" xfId="746"/>
    <cellStyle name="เซลล์ตรวจสอบ 3 13" xfId="747"/>
    <cellStyle name="เซลล์ตรวจสอบ 3 14" xfId="748"/>
    <cellStyle name="เซลล์ตรวจสอบ 3 15" xfId="749"/>
    <cellStyle name="เซลล์ตรวจสอบ 3 16" xfId="750"/>
    <cellStyle name="เซลล์ตรวจสอบ 3 17" xfId="751"/>
    <cellStyle name="เซลล์ตรวจสอบ 3 18" xfId="752"/>
    <cellStyle name="เซลล์ตรวจสอบ 3 19" xfId="753"/>
    <cellStyle name="เซลล์ตรวจสอบ 3 2" xfId="754"/>
    <cellStyle name="เซลล์ตรวจสอบ 3 20" xfId="755"/>
    <cellStyle name="เซลล์ตรวจสอบ 3 21" xfId="756"/>
    <cellStyle name="เซลล์ตรวจสอบ 3 22" xfId="757"/>
    <cellStyle name="เซลล์ตรวจสอบ 3 23" xfId="758"/>
    <cellStyle name="เซลล์ตรวจสอบ 3 3" xfId="759"/>
    <cellStyle name="เซลล์ตรวจสอบ 3 4" xfId="760"/>
    <cellStyle name="เซลล์ตรวจสอบ 3 5" xfId="761"/>
    <cellStyle name="เซลล์ตรวจสอบ 3 6" xfId="762"/>
    <cellStyle name="เซลล์ตรวจสอบ 3 7" xfId="763"/>
    <cellStyle name="เซลล์ตรวจสอบ 3 8" xfId="764"/>
    <cellStyle name="เซลล์ตรวจสอบ 3 9" xfId="765"/>
    <cellStyle name="เซลล์ที่มีการเชื่อมโยง 2" xfId="766"/>
    <cellStyle name="เซลล์ที่มีการเชื่อมโยง 3 10" xfId="767"/>
    <cellStyle name="เซลล์ที่มีการเชื่อมโยง 3 11" xfId="768"/>
    <cellStyle name="เซลล์ที่มีการเชื่อมโยง 3 12" xfId="769"/>
    <cellStyle name="เซลล์ที่มีการเชื่อมโยง 3 13" xfId="770"/>
    <cellStyle name="เซลล์ที่มีการเชื่อมโยง 3 14" xfId="771"/>
    <cellStyle name="เซลล์ที่มีการเชื่อมโยง 3 15" xfId="772"/>
    <cellStyle name="เซลล์ที่มีการเชื่อมโยง 3 16" xfId="773"/>
    <cellStyle name="เซลล์ที่มีการเชื่อมโยง 3 17" xfId="774"/>
    <cellStyle name="เซลล์ที่มีการเชื่อมโยง 3 18" xfId="775"/>
    <cellStyle name="เซลล์ที่มีการเชื่อมโยง 3 19" xfId="776"/>
    <cellStyle name="เซลล์ที่มีการเชื่อมโยง 3 2" xfId="777"/>
    <cellStyle name="เซลล์ที่มีการเชื่อมโยง 3 20" xfId="778"/>
    <cellStyle name="เซลล์ที่มีการเชื่อมโยง 3 21" xfId="779"/>
    <cellStyle name="เซลล์ที่มีการเชื่อมโยง 3 22" xfId="780"/>
    <cellStyle name="เซลล์ที่มีการเชื่อมโยง 3 23" xfId="781"/>
    <cellStyle name="เซลล์ที่มีการเชื่อมโยง 3 3" xfId="782"/>
    <cellStyle name="เซลล์ที่มีการเชื่อมโยง 3 4" xfId="783"/>
    <cellStyle name="เซลล์ที่มีการเชื่อมโยง 3 5" xfId="784"/>
    <cellStyle name="เซลล์ที่มีการเชื่อมโยง 3 6" xfId="785"/>
    <cellStyle name="เซลล์ที่มีการเชื่อมโยง 3 7" xfId="786"/>
    <cellStyle name="เซลล์ที่มีการเชื่อมโยง 3 8" xfId="787"/>
    <cellStyle name="เซลล์ที่มีการเชื่อมโยง 3 9" xfId="788"/>
    <cellStyle name="ดี 2" xfId="789"/>
    <cellStyle name="ดี 3 10" xfId="790"/>
    <cellStyle name="ดี 3 11" xfId="791"/>
    <cellStyle name="ดี 3 12" xfId="792"/>
    <cellStyle name="ดี 3 13" xfId="793"/>
    <cellStyle name="ดี 3 14" xfId="794"/>
    <cellStyle name="ดี 3 15" xfId="795"/>
    <cellStyle name="ดี 3 16" xfId="796"/>
    <cellStyle name="ดี 3 17" xfId="797"/>
    <cellStyle name="ดี 3 18" xfId="798"/>
    <cellStyle name="ดี 3 19" xfId="799"/>
    <cellStyle name="ดี 3 2" xfId="800"/>
    <cellStyle name="ดี 3 20" xfId="801"/>
    <cellStyle name="ดี 3 21" xfId="802"/>
    <cellStyle name="ดี 3 22" xfId="803"/>
    <cellStyle name="ดี 3 23" xfId="804"/>
    <cellStyle name="ดี 3 3" xfId="805"/>
    <cellStyle name="ดี 3 4" xfId="806"/>
    <cellStyle name="ดี 3 5" xfId="807"/>
    <cellStyle name="ดี 3 6" xfId="808"/>
    <cellStyle name="ดี 3 7" xfId="809"/>
    <cellStyle name="ดี 3 8" xfId="810"/>
    <cellStyle name="ดี 3 9" xfId="811"/>
    <cellStyle name="ปกติ" xfId="0" builtinId="0"/>
    <cellStyle name="ปกติ 12 10" xfId="812"/>
    <cellStyle name="ปกติ 12 11" xfId="813"/>
    <cellStyle name="ปกติ 12 12" xfId="814"/>
    <cellStyle name="ปกติ 12 13" xfId="815"/>
    <cellStyle name="ปกติ 12 14" xfId="816"/>
    <cellStyle name="ปกติ 12 15" xfId="817"/>
    <cellStyle name="ปกติ 12 16" xfId="818"/>
    <cellStyle name="ปกติ 12 17" xfId="819"/>
    <cellStyle name="ปกติ 12 18" xfId="820"/>
    <cellStyle name="ปกติ 12 19" xfId="821"/>
    <cellStyle name="ปกติ 12 2" xfId="822"/>
    <cellStyle name="ปกติ 12 3" xfId="823"/>
    <cellStyle name="ปกติ 12 4" xfId="824"/>
    <cellStyle name="ปกติ 12 5" xfId="825"/>
    <cellStyle name="ปกติ 12 6" xfId="826"/>
    <cellStyle name="ปกติ 12 7" xfId="827"/>
    <cellStyle name="ปกติ 12 8" xfId="828"/>
    <cellStyle name="ปกติ 12 9" xfId="829"/>
    <cellStyle name="ปกติ 13 10" xfId="830"/>
    <cellStyle name="ปกติ 13 11" xfId="831"/>
    <cellStyle name="ปกติ 13 11 2" xfId="832"/>
    <cellStyle name="ปกติ 13 12" xfId="833"/>
    <cellStyle name="ปกติ 13 13" xfId="834"/>
    <cellStyle name="ปกติ 13 14" xfId="835"/>
    <cellStyle name="ปกติ 13 15" xfId="836"/>
    <cellStyle name="ปกติ 13 16" xfId="837"/>
    <cellStyle name="ปกติ 13 17" xfId="838"/>
    <cellStyle name="ปกติ 13 18" xfId="839"/>
    <cellStyle name="ปกติ 13 19" xfId="840"/>
    <cellStyle name="ปกติ 13 2" xfId="841"/>
    <cellStyle name="ปกติ 13 3" xfId="842"/>
    <cellStyle name="ปกติ 13 3 2" xfId="843"/>
    <cellStyle name="ปกติ 13 3 2 2" xfId="844"/>
    <cellStyle name="ปกติ 13 3 2 3" xfId="845"/>
    <cellStyle name="ปกติ 13 3 2 4" xfId="846"/>
    <cellStyle name="ปกติ 13 3 3" xfId="847"/>
    <cellStyle name="ปกติ 13 3 4" xfId="848"/>
    <cellStyle name="ปกติ 13 3 5" xfId="849"/>
    <cellStyle name="ปกติ 13 3 6" xfId="850"/>
    <cellStyle name="ปกติ 13 4" xfId="851"/>
    <cellStyle name="ปกติ 13 5" xfId="852"/>
    <cellStyle name="ปกติ 13 6" xfId="853"/>
    <cellStyle name="ปกติ 13 7" xfId="854"/>
    <cellStyle name="ปกติ 13 8" xfId="855"/>
    <cellStyle name="ปกติ 13 9" xfId="856"/>
    <cellStyle name="ปกติ 14 10" xfId="857"/>
    <cellStyle name="ปกติ 14 11" xfId="858"/>
    <cellStyle name="ปกติ 14 12" xfId="859"/>
    <cellStyle name="ปกติ 14 13" xfId="860"/>
    <cellStyle name="ปกติ 14 14" xfId="861"/>
    <cellStyle name="ปกติ 14 15" xfId="862"/>
    <cellStyle name="ปกติ 14 16" xfId="863"/>
    <cellStyle name="ปกติ 14 17" xfId="864"/>
    <cellStyle name="ปกติ 14 2" xfId="865"/>
    <cellStyle name="ปกติ 14 3" xfId="866"/>
    <cellStyle name="ปกติ 14 3 2" xfId="867"/>
    <cellStyle name="ปกติ 14 3 2 2" xfId="868"/>
    <cellStyle name="ปกติ 14 3 2 3" xfId="869"/>
    <cellStyle name="ปกติ 14 3 2 4" xfId="870"/>
    <cellStyle name="ปกติ 14 3 3" xfId="871"/>
    <cellStyle name="ปกติ 14 3 4" xfId="872"/>
    <cellStyle name="ปกติ 14 3 5" xfId="873"/>
    <cellStyle name="ปกติ 14 3 6" xfId="874"/>
    <cellStyle name="ปกติ 14 4" xfId="875"/>
    <cellStyle name="ปกติ 14 5" xfId="876"/>
    <cellStyle name="ปกติ 14 6" xfId="877"/>
    <cellStyle name="ปกติ 14 6 2" xfId="878"/>
    <cellStyle name="ปกติ 14 6 2 2" xfId="879"/>
    <cellStyle name="ปกติ 14 6 3" xfId="880"/>
    <cellStyle name="ปกติ 14 6 4" xfId="881"/>
    <cellStyle name="ปกติ 14 7" xfId="882"/>
    <cellStyle name="ปกติ 14 7 2" xfId="883"/>
    <cellStyle name="ปกติ 14 7 3" xfId="884"/>
    <cellStyle name="ปกติ 14 7 4" xfId="885"/>
    <cellStyle name="ปกติ 14 8" xfId="886"/>
    <cellStyle name="ปกติ 14 9" xfId="887"/>
    <cellStyle name="ปกติ 14 9 2" xfId="888"/>
    <cellStyle name="ปกติ 15 10" xfId="889"/>
    <cellStyle name="ปกติ 15 11" xfId="890"/>
    <cellStyle name="ปกติ 15 12" xfId="891"/>
    <cellStyle name="ปกติ 15 13" xfId="892"/>
    <cellStyle name="ปกติ 15 14" xfId="893"/>
    <cellStyle name="ปกติ 15 15" xfId="894"/>
    <cellStyle name="ปกติ 15 16" xfId="895"/>
    <cellStyle name="ปกติ 15 2" xfId="896"/>
    <cellStyle name="ปกติ 15 3" xfId="897"/>
    <cellStyle name="ปกติ 15 4" xfId="898"/>
    <cellStyle name="ปกติ 15 5" xfId="899"/>
    <cellStyle name="ปกติ 15 6" xfId="900"/>
    <cellStyle name="ปกติ 15 7" xfId="901"/>
    <cellStyle name="ปกติ 15 8" xfId="902"/>
    <cellStyle name="ปกติ 15 9" xfId="903"/>
    <cellStyle name="ปกติ 17 10" xfId="904"/>
    <cellStyle name="ปกติ 17 11" xfId="905"/>
    <cellStyle name="ปกติ 17 12" xfId="906"/>
    <cellStyle name="ปกติ 17 13" xfId="907"/>
    <cellStyle name="ปกติ 17 14" xfId="908"/>
    <cellStyle name="ปกติ 17 15" xfId="909"/>
    <cellStyle name="ปกติ 17 2" xfId="910"/>
    <cellStyle name="ปกติ 17 3" xfId="911"/>
    <cellStyle name="ปกติ 17 4" xfId="912"/>
    <cellStyle name="ปกติ 17 5" xfId="913"/>
    <cellStyle name="ปกติ 17 6" xfId="914"/>
    <cellStyle name="ปกติ 17 7" xfId="915"/>
    <cellStyle name="ปกติ 17 8" xfId="916"/>
    <cellStyle name="ปกติ 17 9" xfId="917"/>
    <cellStyle name="ปกติ 18 10" xfId="918"/>
    <cellStyle name="ปกติ 18 11" xfId="919"/>
    <cellStyle name="ปกติ 18 12" xfId="920"/>
    <cellStyle name="ปกติ 18 13" xfId="921"/>
    <cellStyle name="ปกติ 18 2" xfId="922"/>
    <cellStyle name="ปกติ 18 3" xfId="923"/>
    <cellStyle name="ปกติ 18 4" xfId="924"/>
    <cellStyle name="ปกติ 18 5" xfId="925"/>
    <cellStyle name="ปกติ 18 6" xfId="926"/>
    <cellStyle name="ปกติ 18 7" xfId="927"/>
    <cellStyle name="ปกติ 18 8" xfId="928"/>
    <cellStyle name="ปกติ 18 9" xfId="929"/>
    <cellStyle name="ปกติ 19 10" xfId="930"/>
    <cellStyle name="ปกติ 19 11" xfId="931"/>
    <cellStyle name="ปกติ 19 12" xfId="932"/>
    <cellStyle name="ปกติ 19 13" xfId="933"/>
    <cellStyle name="ปกติ 19 2" xfId="934"/>
    <cellStyle name="ปกติ 19 3" xfId="935"/>
    <cellStyle name="ปกติ 19 4" xfId="936"/>
    <cellStyle name="ปกติ 19 5" xfId="937"/>
    <cellStyle name="ปกติ 19 6" xfId="938"/>
    <cellStyle name="ปกติ 19 7" xfId="939"/>
    <cellStyle name="ปกติ 19 8" xfId="940"/>
    <cellStyle name="ปกติ 19 9" xfId="941"/>
    <cellStyle name="ปกติ 2" xfId="942"/>
    <cellStyle name="ปกติ 2 10" xfId="943"/>
    <cellStyle name="ปกติ 2 11" xfId="944"/>
    <cellStyle name="ปกติ 2 12" xfId="945"/>
    <cellStyle name="ปกติ 2 13" xfId="946"/>
    <cellStyle name="ปกติ 2 14" xfId="947"/>
    <cellStyle name="ปกติ 2 15" xfId="948"/>
    <cellStyle name="ปกติ 2 16" xfId="949"/>
    <cellStyle name="ปกติ 2 17" xfId="950"/>
    <cellStyle name="ปกติ 2 18" xfId="951"/>
    <cellStyle name="ปกติ 2 19" xfId="952"/>
    <cellStyle name="ปกติ 2 2" xfId="953"/>
    <cellStyle name="ปกติ 2 2 2" xfId="1659"/>
    <cellStyle name="ปกติ 2 20" xfId="954"/>
    <cellStyle name="ปกติ 2 21" xfId="955"/>
    <cellStyle name="ปกติ 2 22" xfId="956"/>
    <cellStyle name="ปกติ 2 23" xfId="957"/>
    <cellStyle name="ปกติ 2 24" xfId="958"/>
    <cellStyle name="ปกติ 2 25" xfId="959"/>
    <cellStyle name="ปกติ 2 26" xfId="960"/>
    <cellStyle name="ปกติ 2 27" xfId="961"/>
    <cellStyle name="ปกติ 2 28" xfId="962"/>
    <cellStyle name="ปกติ 2 29" xfId="963"/>
    <cellStyle name="ปกติ 2 3" xfId="964"/>
    <cellStyle name="ปกติ 2 3 2" xfId="1660"/>
    <cellStyle name="ปกติ 2 30" xfId="965"/>
    <cellStyle name="ปกติ 2 31" xfId="966"/>
    <cellStyle name="ปกติ 2 32" xfId="967"/>
    <cellStyle name="ปกติ 2 33" xfId="1661"/>
    <cellStyle name="ปกติ 2 4" xfId="968"/>
    <cellStyle name="ปกติ 2 5" xfId="969"/>
    <cellStyle name="ปกติ 2 6" xfId="970"/>
    <cellStyle name="ปกติ 2 7" xfId="971"/>
    <cellStyle name="ปกติ 2 8" xfId="972"/>
    <cellStyle name="ปกติ 2 9" xfId="973"/>
    <cellStyle name="ปกติ 2_งานปรับปรุงอาคารสำนักงาน (ราคากลาง) 17 ธ.ค. 56 ตัดโรงจอดรถ" xfId="1536"/>
    <cellStyle name="ปกติ 20 10" xfId="974"/>
    <cellStyle name="ปกติ 20 11" xfId="975"/>
    <cellStyle name="ปกติ 20 12" xfId="976"/>
    <cellStyle name="ปกติ 20 13" xfId="977"/>
    <cellStyle name="ปกติ 20 14" xfId="978"/>
    <cellStyle name="ปกติ 20 15" xfId="979"/>
    <cellStyle name="ปกติ 20 2" xfId="980"/>
    <cellStyle name="ปกติ 20 2 2" xfId="981"/>
    <cellStyle name="ปกติ 20 2 2 2" xfId="982"/>
    <cellStyle name="ปกติ 20 2 2 3" xfId="983"/>
    <cellStyle name="ปกติ 20 2 2 4" xfId="984"/>
    <cellStyle name="ปกติ 20 2 2 5" xfId="985"/>
    <cellStyle name="ปกติ 20 2 3" xfId="986"/>
    <cellStyle name="ปกติ 20 2 4" xfId="987"/>
    <cellStyle name="ปกติ 20 2 5" xfId="988"/>
    <cellStyle name="ปกติ 20 2 6" xfId="989"/>
    <cellStyle name="ปกติ 20 2 7" xfId="990"/>
    <cellStyle name="ปกติ 20 3" xfId="991"/>
    <cellStyle name="ปกติ 20 3 2" xfId="992"/>
    <cellStyle name="ปกติ 20 3 3" xfId="993"/>
    <cellStyle name="ปกติ 20 3 4" xfId="994"/>
    <cellStyle name="ปกติ 20 4" xfId="995"/>
    <cellStyle name="ปกติ 20 5" xfId="996"/>
    <cellStyle name="ปกติ 20 5 2" xfId="997"/>
    <cellStyle name="ปกติ 20 5 3" xfId="998"/>
    <cellStyle name="ปกติ 20 5 4" xfId="999"/>
    <cellStyle name="ปกติ 20 6" xfId="1000"/>
    <cellStyle name="ปกติ 20 7" xfId="1001"/>
    <cellStyle name="ปกติ 20 8" xfId="1002"/>
    <cellStyle name="ปกติ 20 8 2" xfId="1003"/>
    <cellStyle name="ปกติ 20 8 3" xfId="1004"/>
    <cellStyle name="ปกติ 20 9" xfId="1005"/>
    <cellStyle name="ปกติ 21 10" xfId="1006"/>
    <cellStyle name="ปกติ 21 11" xfId="1007"/>
    <cellStyle name="ปกติ 21 12" xfId="1008"/>
    <cellStyle name="ปกติ 21 2" xfId="1009"/>
    <cellStyle name="ปกติ 21 2 2" xfId="1010"/>
    <cellStyle name="ปกติ 21 2 2 2" xfId="1011"/>
    <cellStyle name="ปกติ 21 2 2 2 2" xfId="1012"/>
    <cellStyle name="ปกติ 21 2 2 2 2 2" xfId="1013"/>
    <cellStyle name="ปกติ 21 2 2 2 2 3" xfId="1014"/>
    <cellStyle name="ปกติ 21 2 2 2 3" xfId="1015"/>
    <cellStyle name="ปกติ 21 2 2 2 3 2" xfId="1016"/>
    <cellStyle name="ปกติ 21 2 2 3" xfId="1017"/>
    <cellStyle name="ปกติ 21 2 2 4" xfId="1018"/>
    <cellStyle name="ปกติ 21 2 2 5" xfId="1019"/>
    <cellStyle name="ปกติ 21 2 2 5 2" xfId="1020"/>
    <cellStyle name="ปกติ 21 2 3" xfId="1021"/>
    <cellStyle name="ปกติ 21 2 4" xfId="1022"/>
    <cellStyle name="ปกติ 21 2 4 2" xfId="1023"/>
    <cellStyle name="ปกติ 21 2 5" xfId="1024"/>
    <cellStyle name="ปกติ 21 2 6" xfId="1025"/>
    <cellStyle name="ปกติ 21 2 7" xfId="1026"/>
    <cellStyle name="ปกติ 21 2 7 2" xfId="1027"/>
    <cellStyle name="ปกติ 21 3" xfId="1028"/>
    <cellStyle name="ปกติ 21 3 2" xfId="1029"/>
    <cellStyle name="ปกติ 21 3 2 2" xfId="1030"/>
    <cellStyle name="ปกติ 21 3 3" xfId="1031"/>
    <cellStyle name="ปกติ 21 3 4" xfId="1032"/>
    <cellStyle name="ปกติ 21 4" xfId="1033"/>
    <cellStyle name="ปกติ 21 5" xfId="1034"/>
    <cellStyle name="ปกติ 21 6" xfId="1035"/>
    <cellStyle name="ปกติ 21 7" xfId="1036"/>
    <cellStyle name="ปกติ 21 8" xfId="1037"/>
    <cellStyle name="ปกติ 21 8 2" xfId="1038"/>
    <cellStyle name="ปกติ 21 9" xfId="1039"/>
    <cellStyle name="ปกติ 22 2" xfId="1040"/>
    <cellStyle name="ปกติ 22 2 2" xfId="1041"/>
    <cellStyle name="ปกติ 22 2 3" xfId="1042"/>
    <cellStyle name="ปกติ 22 2 4" xfId="1043"/>
    <cellStyle name="ปกติ 22 3" xfId="1044"/>
    <cellStyle name="ปกติ 22 4" xfId="1045"/>
    <cellStyle name="ปกติ 22 5" xfId="1046"/>
    <cellStyle name="ปกติ 22 6" xfId="1047"/>
    <cellStyle name="ปกติ 22 7" xfId="1048"/>
    <cellStyle name="ปกติ 22 8" xfId="1049"/>
    <cellStyle name="ปกติ 22 9" xfId="1050"/>
    <cellStyle name="ปกติ 23 2" xfId="1051"/>
    <cellStyle name="ปกติ 23 2 2" xfId="1052"/>
    <cellStyle name="ปกติ 23 2 3" xfId="1053"/>
    <cellStyle name="ปกติ 23 2 4" xfId="1054"/>
    <cellStyle name="ปกติ 23 3" xfId="1055"/>
    <cellStyle name="ปกติ 23 4" xfId="1056"/>
    <cellStyle name="ปกติ 23 5" xfId="1057"/>
    <cellStyle name="ปกติ 23 6" xfId="1058"/>
    <cellStyle name="ปกติ 23 7" xfId="1059"/>
    <cellStyle name="ปกติ 23 8" xfId="1060"/>
    <cellStyle name="ปกติ 23 9" xfId="1061"/>
    <cellStyle name="ปกติ 24 2" xfId="1062"/>
    <cellStyle name="ปกติ 24 3" xfId="1063"/>
    <cellStyle name="ปกติ 24 4" xfId="1064"/>
    <cellStyle name="ปกติ 25 2" xfId="1065"/>
    <cellStyle name="ปกติ 25 3" xfId="1066"/>
    <cellStyle name="ปกติ 25 4" xfId="1067"/>
    <cellStyle name="ปกติ 26 2" xfId="1068"/>
    <cellStyle name="ปกติ 26 3" xfId="1069"/>
    <cellStyle name="ปกติ 26 4" xfId="1070"/>
    <cellStyle name="ปกติ 29" xfId="1071"/>
    <cellStyle name="ปกติ 3" xfId="1072"/>
    <cellStyle name="ปกติ 3 10" xfId="1073"/>
    <cellStyle name="ปกติ 3 11" xfId="1074"/>
    <cellStyle name="ปกติ 3 12" xfId="1075"/>
    <cellStyle name="ปกติ 3 13" xfId="1076"/>
    <cellStyle name="ปกติ 3 14" xfId="1077"/>
    <cellStyle name="ปกติ 3 15" xfId="1078"/>
    <cellStyle name="ปกติ 3 16" xfId="1079"/>
    <cellStyle name="ปกติ 3 17" xfId="1080"/>
    <cellStyle name="ปกติ 3 18" xfId="1081"/>
    <cellStyle name="ปกติ 3 19" xfId="1082"/>
    <cellStyle name="ปกติ 3 2" xfId="1083"/>
    <cellStyle name="ปกติ 3 2 2" xfId="1662"/>
    <cellStyle name="ปกติ 3 20" xfId="1084"/>
    <cellStyle name="ปกติ 3 21" xfId="1085"/>
    <cellStyle name="ปกติ 3 22" xfId="1086"/>
    <cellStyle name="ปกติ 3 23" xfId="1087"/>
    <cellStyle name="ปกติ 3 24" xfId="1088"/>
    <cellStyle name="ปกติ 3 25" xfId="1537"/>
    <cellStyle name="ปกติ 3 26" xfId="1565"/>
    <cellStyle name="ปกติ 3 27" xfId="1546"/>
    <cellStyle name="ปกติ 3 28" xfId="1663"/>
    <cellStyle name="ปกติ 3 3" xfId="1089"/>
    <cellStyle name="ปกติ 3 4" xfId="1090"/>
    <cellStyle name="ปกติ 3 5" xfId="1091"/>
    <cellStyle name="ปกติ 3 6" xfId="1092"/>
    <cellStyle name="ปกติ 3 7" xfId="1093"/>
    <cellStyle name="ปกติ 3 8" xfId="1094"/>
    <cellStyle name="ปกติ 3 9" xfId="1095"/>
    <cellStyle name="ปกติ 3_งานปรับปรุง - ซ่อมแซมอาคารเรียน อาคาร 3" xfId="1575"/>
    <cellStyle name="ปกติ 30" xfId="1096"/>
    <cellStyle name="ปกติ 4" xfId="1097"/>
    <cellStyle name="ปกติ 4 10" xfId="1098"/>
    <cellStyle name="ปกติ 4 11" xfId="1099"/>
    <cellStyle name="ปกติ 4 12" xfId="1100"/>
    <cellStyle name="ปกติ 4 13" xfId="1101"/>
    <cellStyle name="ปกติ 4 14" xfId="1102"/>
    <cellStyle name="ปกติ 4 15" xfId="1103"/>
    <cellStyle name="ปกติ 4 16" xfId="1104"/>
    <cellStyle name="ปกติ 4 17" xfId="1105"/>
    <cellStyle name="ปกติ 4 18" xfId="1106"/>
    <cellStyle name="ปกติ 4 19" xfId="1107"/>
    <cellStyle name="ปกติ 4 2" xfId="1108"/>
    <cellStyle name="ปกติ 4 20" xfId="1109"/>
    <cellStyle name="ปกติ 4 21" xfId="1110"/>
    <cellStyle name="ปกติ 4 22" xfId="1111"/>
    <cellStyle name="ปกติ 4 23" xfId="1538"/>
    <cellStyle name="ปกติ 4 24" xfId="1566"/>
    <cellStyle name="ปกติ 4 25" xfId="1545"/>
    <cellStyle name="ปกติ 4 3" xfId="1112"/>
    <cellStyle name="ปกติ 4 4" xfId="1113"/>
    <cellStyle name="ปกติ 4 5" xfId="1114"/>
    <cellStyle name="ปกติ 4 6" xfId="1115"/>
    <cellStyle name="ปกติ 4 7" xfId="1116"/>
    <cellStyle name="ปกติ 4 8" xfId="1117"/>
    <cellStyle name="ปกติ 4 9" xfId="1118"/>
    <cellStyle name="ปกติ 4_งานปรับปรุง - ซ่อมแซมอาคารเรียน อาคาร 3" xfId="1576"/>
    <cellStyle name="ปกติ 5" xfId="1119"/>
    <cellStyle name="ปกติ 5 10" xfId="1120"/>
    <cellStyle name="ปกติ 5 11" xfId="1121"/>
    <cellStyle name="ปกติ 5 12" xfId="1122"/>
    <cellStyle name="ปกติ 5 13" xfId="1123"/>
    <cellStyle name="ปกติ 5 14" xfId="1124"/>
    <cellStyle name="ปกติ 5 15" xfId="1125"/>
    <cellStyle name="ปกติ 5 16" xfId="1126"/>
    <cellStyle name="ปกติ 5 17" xfId="1127"/>
    <cellStyle name="ปกติ 5 18" xfId="1128"/>
    <cellStyle name="ปกติ 5 19" xfId="1129"/>
    <cellStyle name="ปกติ 5 2" xfId="1130"/>
    <cellStyle name="ปกติ 5 20" xfId="1131"/>
    <cellStyle name="ปกติ 5 21" xfId="1132"/>
    <cellStyle name="ปกติ 5 22" xfId="1133"/>
    <cellStyle name="ปกติ 5 3" xfId="1134"/>
    <cellStyle name="ปกติ 5 4" xfId="1135"/>
    <cellStyle name="ปกติ 5 5" xfId="1136"/>
    <cellStyle name="ปกติ 5 6" xfId="1137"/>
    <cellStyle name="ปกติ 5 7" xfId="1138"/>
    <cellStyle name="ปกติ 5 8" xfId="1139"/>
    <cellStyle name="ปกติ 5 9" xfId="1140"/>
    <cellStyle name="ปกติ 6" xfId="1141"/>
    <cellStyle name="ปกติ 7" xfId="1142"/>
    <cellStyle name="ปกติ 7 2" xfId="1539"/>
    <cellStyle name="ปกติ 7 3" xfId="1567"/>
    <cellStyle name="ปกติ 7 4" xfId="1544"/>
    <cellStyle name="ปกติ 8" xfId="1143"/>
    <cellStyle name="ปกติ 8 2" xfId="1540"/>
    <cellStyle name="ปกติ 8 3" xfId="1568"/>
    <cellStyle name="ปกติ 8 4" xfId="1543"/>
    <cellStyle name="ปกติ_52-9039+ข162-ส.ค.-52(2). 2" xfId="1144"/>
    <cellStyle name="ปกติ_งานก่อสร้างอาคารศูนย์อุบัติเหตุและศัลยกรรมกระดูก" xfId="1145"/>
    <cellStyle name="ปกติ_งานก่อสร้างอาคารศูนย์อุบัติเหตุและศัลยกรรมกระดูก 2" xfId="1146"/>
    <cellStyle name="ปกติ_ประมาณการหอพัก" xfId="1147"/>
    <cellStyle name="ปกติ_ประมาณการหอพัก 2" xfId="1148"/>
    <cellStyle name="ปกติ_สรรพสามิตภาคที่ 2 บ้านครอบครัวไทยเป็นสุข6 2" xfId="1149"/>
    <cellStyle name="ปกติ_อาคารพักคนงาน 4 ชั้น" xfId="1150"/>
    <cellStyle name="ปกติ_อาคารเรือนนอน สถานสงเคราะห์คนพิการ 2" xfId="1151"/>
    <cellStyle name="ปกติ_อาคารเรือนนอน สถานสงเคราะห์คนพิการ_ครอบครัวไทยเป็นสุข 6 ราคากลาง(ปรับราคาใหม่)" xfId="1152"/>
    <cellStyle name="ปกติ_อาคารเรือนนอน สถานสงเคราะห์คนพิการ_งานก่อสร้างอาคารเรียน 4 ชั้น" xfId="1541"/>
    <cellStyle name="ปกติ_อาคารห้องน้ำเขาชีจรรย์22222Suc" xfId="1153"/>
    <cellStyle name="ปกติ_อาคารห้องน้ำเขาชีจรรย์22222Suc_ก่อสร้างอาคารพิพิธภัณฑ์พื้นบ้านศรีประจัน  28.10.2008" xfId="1154"/>
    <cellStyle name="ปกติ_อาคารห้องน้ำเขาชีจรรย์22222Suc_งานก่อสร้างอาคารเรียน 4 ชั้น" xfId="1542"/>
    <cellStyle name="ป้อนค่า 2" xfId="1155"/>
    <cellStyle name="ป้อนค่า 3 10" xfId="1156"/>
    <cellStyle name="ป้อนค่า 3 11" xfId="1157"/>
    <cellStyle name="ป้อนค่า 3 12" xfId="1158"/>
    <cellStyle name="ป้อนค่า 3 13" xfId="1159"/>
    <cellStyle name="ป้อนค่า 3 14" xfId="1160"/>
    <cellStyle name="ป้อนค่า 3 15" xfId="1161"/>
    <cellStyle name="ป้อนค่า 3 16" xfId="1162"/>
    <cellStyle name="ป้อนค่า 3 17" xfId="1163"/>
    <cellStyle name="ป้อนค่า 3 18" xfId="1164"/>
    <cellStyle name="ป้อนค่า 3 19" xfId="1165"/>
    <cellStyle name="ป้อนค่า 3 2" xfId="1166"/>
    <cellStyle name="ป้อนค่า 3 20" xfId="1167"/>
    <cellStyle name="ป้อนค่า 3 21" xfId="1168"/>
    <cellStyle name="ป้อนค่า 3 22" xfId="1169"/>
    <cellStyle name="ป้อนค่า 3 23" xfId="1170"/>
    <cellStyle name="ป้อนค่า 3 3" xfId="1171"/>
    <cellStyle name="ป้อนค่า 3 4" xfId="1172"/>
    <cellStyle name="ป้อนค่า 3 5" xfId="1173"/>
    <cellStyle name="ป้อนค่า 3 6" xfId="1174"/>
    <cellStyle name="ป้อนค่า 3 7" xfId="1175"/>
    <cellStyle name="ป้อนค่า 3 8" xfId="1176"/>
    <cellStyle name="ป้อนค่า 3 9" xfId="1177"/>
    <cellStyle name="ปานกลาง 2" xfId="1178"/>
    <cellStyle name="ปานกลาง 3 10" xfId="1179"/>
    <cellStyle name="ปานกลาง 3 11" xfId="1180"/>
    <cellStyle name="ปานกลาง 3 12" xfId="1181"/>
    <cellStyle name="ปานกลาง 3 13" xfId="1182"/>
    <cellStyle name="ปานกลาง 3 14" xfId="1183"/>
    <cellStyle name="ปานกลาง 3 15" xfId="1184"/>
    <cellStyle name="ปานกลาง 3 16" xfId="1185"/>
    <cellStyle name="ปานกลาง 3 17" xfId="1186"/>
    <cellStyle name="ปานกลาง 3 18" xfId="1187"/>
    <cellStyle name="ปานกลาง 3 19" xfId="1188"/>
    <cellStyle name="ปานกลาง 3 2" xfId="1189"/>
    <cellStyle name="ปานกลาง 3 20" xfId="1190"/>
    <cellStyle name="ปานกลาง 3 21" xfId="1191"/>
    <cellStyle name="ปานกลาง 3 22" xfId="1192"/>
    <cellStyle name="ปานกลาง 3 23" xfId="1193"/>
    <cellStyle name="ปานกลาง 3 3" xfId="1194"/>
    <cellStyle name="ปานกลาง 3 4" xfId="1195"/>
    <cellStyle name="ปานกลาง 3 5" xfId="1196"/>
    <cellStyle name="ปานกลาง 3 6" xfId="1197"/>
    <cellStyle name="ปานกลาง 3 7" xfId="1198"/>
    <cellStyle name="ปานกลาง 3 8" xfId="1199"/>
    <cellStyle name="ปานกลาง 3 9" xfId="1200"/>
    <cellStyle name="เปอร์เซ็นต์ 2" xfId="1201"/>
    <cellStyle name="เปอร์เซ็นต์ 2 2" xfId="1664"/>
    <cellStyle name="ผลรวม 2" xfId="1202"/>
    <cellStyle name="ผลรวม 3 10" xfId="1203"/>
    <cellStyle name="ผลรวม 3 11" xfId="1204"/>
    <cellStyle name="ผลรวม 3 12" xfId="1205"/>
    <cellStyle name="ผลรวม 3 13" xfId="1206"/>
    <cellStyle name="ผลรวม 3 14" xfId="1207"/>
    <cellStyle name="ผลรวม 3 15" xfId="1208"/>
    <cellStyle name="ผลรวม 3 16" xfId="1209"/>
    <cellStyle name="ผลรวม 3 17" xfId="1210"/>
    <cellStyle name="ผลรวม 3 18" xfId="1211"/>
    <cellStyle name="ผลรวม 3 19" xfId="1212"/>
    <cellStyle name="ผลรวม 3 2" xfId="1213"/>
    <cellStyle name="ผลรวม 3 20" xfId="1214"/>
    <cellStyle name="ผลรวม 3 21" xfId="1215"/>
    <cellStyle name="ผลรวม 3 22" xfId="1216"/>
    <cellStyle name="ผลรวม 3 23" xfId="1217"/>
    <cellStyle name="ผลรวม 3 3" xfId="1218"/>
    <cellStyle name="ผลรวม 3 4" xfId="1219"/>
    <cellStyle name="ผลรวม 3 5" xfId="1220"/>
    <cellStyle name="ผลรวม 3 6" xfId="1221"/>
    <cellStyle name="ผลรวม 3 7" xfId="1222"/>
    <cellStyle name="ผลรวม 3 8" xfId="1223"/>
    <cellStyle name="ผลรวม 3 9" xfId="1224"/>
    <cellStyle name="แย่ 2" xfId="1225"/>
    <cellStyle name="แย่ 3 10" xfId="1226"/>
    <cellStyle name="แย่ 3 11" xfId="1227"/>
    <cellStyle name="แย่ 3 12" xfId="1228"/>
    <cellStyle name="แย่ 3 13" xfId="1229"/>
    <cellStyle name="แย่ 3 14" xfId="1230"/>
    <cellStyle name="แย่ 3 15" xfId="1231"/>
    <cellStyle name="แย่ 3 16" xfId="1232"/>
    <cellStyle name="แย่ 3 17" xfId="1233"/>
    <cellStyle name="แย่ 3 18" xfId="1234"/>
    <cellStyle name="แย่ 3 19" xfId="1235"/>
    <cellStyle name="แย่ 3 2" xfId="1236"/>
    <cellStyle name="แย่ 3 20" xfId="1237"/>
    <cellStyle name="แย่ 3 21" xfId="1238"/>
    <cellStyle name="แย่ 3 22" xfId="1239"/>
    <cellStyle name="แย่ 3 23" xfId="1240"/>
    <cellStyle name="แย่ 3 3" xfId="1241"/>
    <cellStyle name="แย่ 3 4" xfId="1242"/>
    <cellStyle name="แย่ 3 5" xfId="1243"/>
    <cellStyle name="แย่ 3 6" xfId="1244"/>
    <cellStyle name="แย่ 3 7" xfId="1245"/>
    <cellStyle name="แย่ 3 8" xfId="1246"/>
    <cellStyle name="แย่ 3 9" xfId="1247"/>
    <cellStyle name="ลักษณะ 1" xfId="1248"/>
    <cellStyle name="ส่วนที่ถูกเน้น1 2" xfId="1249"/>
    <cellStyle name="ส่วนที่ถูกเน้น1 3 10" xfId="1250"/>
    <cellStyle name="ส่วนที่ถูกเน้น1 3 11" xfId="1251"/>
    <cellStyle name="ส่วนที่ถูกเน้น1 3 12" xfId="1252"/>
    <cellStyle name="ส่วนที่ถูกเน้น1 3 13" xfId="1253"/>
    <cellStyle name="ส่วนที่ถูกเน้น1 3 14" xfId="1254"/>
    <cellStyle name="ส่วนที่ถูกเน้น1 3 15" xfId="1255"/>
    <cellStyle name="ส่วนที่ถูกเน้น1 3 16" xfId="1256"/>
    <cellStyle name="ส่วนที่ถูกเน้น1 3 17" xfId="1257"/>
    <cellStyle name="ส่วนที่ถูกเน้น1 3 18" xfId="1258"/>
    <cellStyle name="ส่วนที่ถูกเน้น1 3 19" xfId="1259"/>
    <cellStyle name="ส่วนที่ถูกเน้น1 3 2" xfId="1260"/>
    <cellStyle name="ส่วนที่ถูกเน้น1 3 20" xfId="1261"/>
    <cellStyle name="ส่วนที่ถูกเน้น1 3 21" xfId="1262"/>
    <cellStyle name="ส่วนที่ถูกเน้น1 3 22" xfId="1263"/>
    <cellStyle name="ส่วนที่ถูกเน้น1 3 23" xfId="1264"/>
    <cellStyle name="ส่วนที่ถูกเน้น1 3 3" xfId="1265"/>
    <cellStyle name="ส่วนที่ถูกเน้น1 3 4" xfId="1266"/>
    <cellStyle name="ส่วนที่ถูกเน้น1 3 5" xfId="1267"/>
    <cellStyle name="ส่วนที่ถูกเน้น1 3 6" xfId="1268"/>
    <cellStyle name="ส่วนที่ถูกเน้น1 3 7" xfId="1269"/>
    <cellStyle name="ส่วนที่ถูกเน้น1 3 8" xfId="1270"/>
    <cellStyle name="ส่วนที่ถูกเน้น1 3 9" xfId="1271"/>
    <cellStyle name="ส่วนที่ถูกเน้น2 2" xfId="1272"/>
    <cellStyle name="ส่วนที่ถูกเน้น2 3 10" xfId="1273"/>
    <cellStyle name="ส่วนที่ถูกเน้น2 3 11" xfId="1274"/>
    <cellStyle name="ส่วนที่ถูกเน้น2 3 12" xfId="1275"/>
    <cellStyle name="ส่วนที่ถูกเน้น2 3 13" xfId="1276"/>
    <cellStyle name="ส่วนที่ถูกเน้น2 3 14" xfId="1277"/>
    <cellStyle name="ส่วนที่ถูกเน้น2 3 15" xfId="1278"/>
    <cellStyle name="ส่วนที่ถูกเน้น2 3 16" xfId="1279"/>
    <cellStyle name="ส่วนที่ถูกเน้น2 3 17" xfId="1280"/>
    <cellStyle name="ส่วนที่ถูกเน้น2 3 18" xfId="1281"/>
    <cellStyle name="ส่วนที่ถูกเน้น2 3 19" xfId="1282"/>
    <cellStyle name="ส่วนที่ถูกเน้น2 3 2" xfId="1283"/>
    <cellStyle name="ส่วนที่ถูกเน้น2 3 20" xfId="1284"/>
    <cellStyle name="ส่วนที่ถูกเน้น2 3 21" xfId="1285"/>
    <cellStyle name="ส่วนที่ถูกเน้น2 3 22" xfId="1286"/>
    <cellStyle name="ส่วนที่ถูกเน้น2 3 23" xfId="1287"/>
    <cellStyle name="ส่วนที่ถูกเน้น2 3 3" xfId="1288"/>
    <cellStyle name="ส่วนที่ถูกเน้น2 3 4" xfId="1289"/>
    <cellStyle name="ส่วนที่ถูกเน้น2 3 5" xfId="1290"/>
    <cellStyle name="ส่วนที่ถูกเน้น2 3 6" xfId="1291"/>
    <cellStyle name="ส่วนที่ถูกเน้น2 3 7" xfId="1292"/>
    <cellStyle name="ส่วนที่ถูกเน้น2 3 8" xfId="1293"/>
    <cellStyle name="ส่วนที่ถูกเน้น2 3 9" xfId="1294"/>
    <cellStyle name="ส่วนที่ถูกเน้น3 2" xfId="1295"/>
    <cellStyle name="ส่วนที่ถูกเน้น3 3 10" xfId="1296"/>
    <cellStyle name="ส่วนที่ถูกเน้น3 3 11" xfId="1297"/>
    <cellStyle name="ส่วนที่ถูกเน้น3 3 12" xfId="1298"/>
    <cellStyle name="ส่วนที่ถูกเน้น3 3 13" xfId="1299"/>
    <cellStyle name="ส่วนที่ถูกเน้น3 3 14" xfId="1300"/>
    <cellStyle name="ส่วนที่ถูกเน้น3 3 15" xfId="1301"/>
    <cellStyle name="ส่วนที่ถูกเน้น3 3 16" xfId="1302"/>
    <cellStyle name="ส่วนที่ถูกเน้น3 3 17" xfId="1303"/>
    <cellStyle name="ส่วนที่ถูกเน้น3 3 18" xfId="1304"/>
    <cellStyle name="ส่วนที่ถูกเน้น3 3 19" xfId="1305"/>
    <cellStyle name="ส่วนที่ถูกเน้น3 3 2" xfId="1306"/>
    <cellStyle name="ส่วนที่ถูกเน้น3 3 20" xfId="1307"/>
    <cellStyle name="ส่วนที่ถูกเน้น3 3 21" xfId="1308"/>
    <cellStyle name="ส่วนที่ถูกเน้น3 3 22" xfId="1309"/>
    <cellStyle name="ส่วนที่ถูกเน้น3 3 23" xfId="1310"/>
    <cellStyle name="ส่วนที่ถูกเน้น3 3 3" xfId="1311"/>
    <cellStyle name="ส่วนที่ถูกเน้น3 3 4" xfId="1312"/>
    <cellStyle name="ส่วนที่ถูกเน้น3 3 5" xfId="1313"/>
    <cellStyle name="ส่วนที่ถูกเน้น3 3 6" xfId="1314"/>
    <cellStyle name="ส่วนที่ถูกเน้น3 3 7" xfId="1315"/>
    <cellStyle name="ส่วนที่ถูกเน้น3 3 8" xfId="1316"/>
    <cellStyle name="ส่วนที่ถูกเน้น3 3 9" xfId="1317"/>
    <cellStyle name="ส่วนที่ถูกเน้น4 2" xfId="1318"/>
    <cellStyle name="ส่วนที่ถูกเน้น4 3 10" xfId="1319"/>
    <cellStyle name="ส่วนที่ถูกเน้น4 3 11" xfId="1320"/>
    <cellStyle name="ส่วนที่ถูกเน้น4 3 12" xfId="1321"/>
    <cellStyle name="ส่วนที่ถูกเน้น4 3 13" xfId="1322"/>
    <cellStyle name="ส่วนที่ถูกเน้น4 3 14" xfId="1323"/>
    <cellStyle name="ส่วนที่ถูกเน้น4 3 15" xfId="1324"/>
    <cellStyle name="ส่วนที่ถูกเน้น4 3 16" xfId="1325"/>
    <cellStyle name="ส่วนที่ถูกเน้น4 3 17" xfId="1326"/>
    <cellStyle name="ส่วนที่ถูกเน้น4 3 18" xfId="1327"/>
    <cellStyle name="ส่วนที่ถูกเน้น4 3 19" xfId="1328"/>
    <cellStyle name="ส่วนที่ถูกเน้น4 3 2" xfId="1329"/>
    <cellStyle name="ส่วนที่ถูกเน้น4 3 20" xfId="1330"/>
    <cellStyle name="ส่วนที่ถูกเน้น4 3 21" xfId="1331"/>
    <cellStyle name="ส่วนที่ถูกเน้น4 3 22" xfId="1332"/>
    <cellStyle name="ส่วนที่ถูกเน้น4 3 23" xfId="1333"/>
    <cellStyle name="ส่วนที่ถูกเน้น4 3 3" xfId="1334"/>
    <cellStyle name="ส่วนที่ถูกเน้น4 3 4" xfId="1335"/>
    <cellStyle name="ส่วนที่ถูกเน้น4 3 5" xfId="1336"/>
    <cellStyle name="ส่วนที่ถูกเน้น4 3 6" xfId="1337"/>
    <cellStyle name="ส่วนที่ถูกเน้น4 3 7" xfId="1338"/>
    <cellStyle name="ส่วนที่ถูกเน้น4 3 8" xfId="1339"/>
    <cellStyle name="ส่วนที่ถูกเน้น4 3 9" xfId="1340"/>
    <cellStyle name="ส่วนที่ถูกเน้น5 2" xfId="1341"/>
    <cellStyle name="ส่วนที่ถูกเน้น5 3 10" xfId="1342"/>
    <cellStyle name="ส่วนที่ถูกเน้น5 3 11" xfId="1343"/>
    <cellStyle name="ส่วนที่ถูกเน้น5 3 12" xfId="1344"/>
    <cellStyle name="ส่วนที่ถูกเน้น5 3 13" xfId="1345"/>
    <cellStyle name="ส่วนที่ถูกเน้น5 3 14" xfId="1346"/>
    <cellStyle name="ส่วนที่ถูกเน้น5 3 15" xfId="1347"/>
    <cellStyle name="ส่วนที่ถูกเน้น5 3 16" xfId="1348"/>
    <cellStyle name="ส่วนที่ถูกเน้น5 3 17" xfId="1349"/>
    <cellStyle name="ส่วนที่ถูกเน้น5 3 18" xfId="1350"/>
    <cellStyle name="ส่วนที่ถูกเน้น5 3 19" xfId="1351"/>
    <cellStyle name="ส่วนที่ถูกเน้น5 3 2" xfId="1352"/>
    <cellStyle name="ส่วนที่ถูกเน้น5 3 20" xfId="1353"/>
    <cellStyle name="ส่วนที่ถูกเน้น5 3 21" xfId="1354"/>
    <cellStyle name="ส่วนที่ถูกเน้น5 3 22" xfId="1355"/>
    <cellStyle name="ส่วนที่ถูกเน้น5 3 23" xfId="1356"/>
    <cellStyle name="ส่วนที่ถูกเน้น5 3 3" xfId="1357"/>
    <cellStyle name="ส่วนที่ถูกเน้น5 3 4" xfId="1358"/>
    <cellStyle name="ส่วนที่ถูกเน้น5 3 5" xfId="1359"/>
    <cellStyle name="ส่วนที่ถูกเน้น5 3 6" xfId="1360"/>
    <cellStyle name="ส่วนที่ถูกเน้น5 3 7" xfId="1361"/>
    <cellStyle name="ส่วนที่ถูกเน้น5 3 8" xfId="1362"/>
    <cellStyle name="ส่วนที่ถูกเน้น5 3 9" xfId="1363"/>
    <cellStyle name="ส่วนที่ถูกเน้น6 2" xfId="1364"/>
    <cellStyle name="ส่วนที่ถูกเน้น6 3 10" xfId="1365"/>
    <cellStyle name="ส่วนที่ถูกเน้น6 3 11" xfId="1366"/>
    <cellStyle name="ส่วนที่ถูกเน้น6 3 12" xfId="1367"/>
    <cellStyle name="ส่วนที่ถูกเน้น6 3 13" xfId="1368"/>
    <cellStyle name="ส่วนที่ถูกเน้น6 3 14" xfId="1369"/>
    <cellStyle name="ส่วนที่ถูกเน้น6 3 15" xfId="1370"/>
    <cellStyle name="ส่วนที่ถูกเน้น6 3 16" xfId="1371"/>
    <cellStyle name="ส่วนที่ถูกเน้น6 3 17" xfId="1372"/>
    <cellStyle name="ส่วนที่ถูกเน้น6 3 18" xfId="1373"/>
    <cellStyle name="ส่วนที่ถูกเน้น6 3 19" xfId="1374"/>
    <cellStyle name="ส่วนที่ถูกเน้น6 3 2" xfId="1375"/>
    <cellStyle name="ส่วนที่ถูกเน้น6 3 20" xfId="1376"/>
    <cellStyle name="ส่วนที่ถูกเน้น6 3 21" xfId="1377"/>
    <cellStyle name="ส่วนที่ถูกเน้น6 3 22" xfId="1378"/>
    <cellStyle name="ส่วนที่ถูกเน้น6 3 23" xfId="1379"/>
    <cellStyle name="ส่วนที่ถูกเน้น6 3 3" xfId="1380"/>
    <cellStyle name="ส่วนที่ถูกเน้น6 3 4" xfId="1381"/>
    <cellStyle name="ส่วนที่ถูกเน้น6 3 5" xfId="1382"/>
    <cellStyle name="ส่วนที่ถูกเน้น6 3 6" xfId="1383"/>
    <cellStyle name="ส่วนที่ถูกเน้น6 3 7" xfId="1384"/>
    <cellStyle name="ส่วนที่ถูกเน้น6 3 8" xfId="1385"/>
    <cellStyle name="ส่วนที่ถูกเน้น6 3 9" xfId="1386"/>
    <cellStyle name="แสดงผล 2" xfId="1387"/>
    <cellStyle name="แสดงผล 3 10" xfId="1388"/>
    <cellStyle name="แสดงผล 3 11" xfId="1389"/>
    <cellStyle name="แสดงผล 3 12" xfId="1390"/>
    <cellStyle name="แสดงผล 3 13" xfId="1391"/>
    <cellStyle name="แสดงผล 3 14" xfId="1392"/>
    <cellStyle name="แสดงผล 3 15" xfId="1393"/>
    <cellStyle name="แสดงผล 3 16" xfId="1394"/>
    <cellStyle name="แสดงผล 3 17" xfId="1395"/>
    <cellStyle name="แสดงผล 3 18" xfId="1396"/>
    <cellStyle name="แสดงผล 3 19" xfId="1397"/>
    <cellStyle name="แสดงผล 3 2" xfId="1398"/>
    <cellStyle name="แสดงผล 3 20" xfId="1399"/>
    <cellStyle name="แสดงผล 3 21" xfId="1400"/>
    <cellStyle name="แสดงผล 3 22" xfId="1401"/>
    <cellStyle name="แสดงผล 3 23" xfId="1402"/>
    <cellStyle name="แสดงผล 3 3" xfId="1403"/>
    <cellStyle name="แสดงผล 3 4" xfId="1404"/>
    <cellStyle name="แสดงผล 3 5" xfId="1405"/>
    <cellStyle name="แสดงผล 3 6" xfId="1406"/>
    <cellStyle name="แสดงผล 3 7" xfId="1407"/>
    <cellStyle name="แสดงผล 3 8" xfId="1408"/>
    <cellStyle name="แสดงผล 3 9" xfId="1409"/>
    <cellStyle name="หมายเหตุ 2" xfId="1410"/>
    <cellStyle name="หมายเหตุ 3 10" xfId="1411"/>
    <cellStyle name="หมายเหตุ 3 11" xfId="1412"/>
    <cellStyle name="หมายเหตุ 3 12" xfId="1413"/>
    <cellStyle name="หมายเหตุ 3 13" xfId="1414"/>
    <cellStyle name="หมายเหตุ 3 14" xfId="1415"/>
    <cellStyle name="หมายเหตุ 3 15" xfId="1416"/>
    <cellStyle name="หมายเหตุ 3 16" xfId="1417"/>
    <cellStyle name="หมายเหตุ 3 17" xfId="1418"/>
    <cellStyle name="หมายเหตุ 3 18" xfId="1419"/>
    <cellStyle name="หมายเหตุ 3 19" xfId="1420"/>
    <cellStyle name="หมายเหตุ 3 2" xfId="1421"/>
    <cellStyle name="หมายเหตุ 3 20" xfId="1422"/>
    <cellStyle name="หมายเหตุ 3 21" xfId="1423"/>
    <cellStyle name="หมายเหตุ 3 22" xfId="1424"/>
    <cellStyle name="หมายเหตุ 3 23" xfId="1425"/>
    <cellStyle name="หมายเหตุ 3 3" xfId="1426"/>
    <cellStyle name="หมายเหตุ 3 4" xfId="1427"/>
    <cellStyle name="หมายเหตุ 3 5" xfId="1428"/>
    <cellStyle name="หมายเหตุ 3 6" xfId="1429"/>
    <cellStyle name="หมายเหตุ 3 7" xfId="1430"/>
    <cellStyle name="หมายเหตุ 3 8" xfId="1431"/>
    <cellStyle name="หมายเหตุ 3 9" xfId="1432"/>
    <cellStyle name="หัวเรื่อง 1 2" xfId="1433"/>
    <cellStyle name="หัวเรื่อง 1 3 10" xfId="1434"/>
    <cellStyle name="หัวเรื่อง 1 3 11" xfId="1435"/>
    <cellStyle name="หัวเรื่อง 1 3 12" xfId="1436"/>
    <cellStyle name="หัวเรื่อง 1 3 13" xfId="1437"/>
    <cellStyle name="หัวเรื่อง 1 3 14" xfId="1438"/>
    <cellStyle name="หัวเรื่อง 1 3 15" xfId="1439"/>
    <cellStyle name="หัวเรื่อง 1 3 16" xfId="1440"/>
    <cellStyle name="หัวเรื่อง 1 3 17" xfId="1441"/>
    <cellStyle name="หัวเรื่อง 1 3 18" xfId="1442"/>
    <cellStyle name="หัวเรื่อง 1 3 19" xfId="1443"/>
    <cellStyle name="หัวเรื่อง 1 3 2" xfId="1444"/>
    <cellStyle name="หัวเรื่อง 1 3 20" xfId="1445"/>
    <cellStyle name="หัวเรื่อง 1 3 21" xfId="1446"/>
    <cellStyle name="หัวเรื่อง 1 3 22" xfId="1447"/>
    <cellStyle name="หัวเรื่อง 1 3 23" xfId="1448"/>
    <cellStyle name="หัวเรื่อง 1 3 3" xfId="1449"/>
    <cellStyle name="หัวเรื่อง 1 3 4" xfId="1450"/>
    <cellStyle name="หัวเรื่อง 1 3 5" xfId="1451"/>
    <cellStyle name="หัวเรื่อง 1 3 6" xfId="1452"/>
    <cellStyle name="หัวเรื่อง 1 3 7" xfId="1453"/>
    <cellStyle name="หัวเรื่อง 1 3 8" xfId="1454"/>
    <cellStyle name="หัวเรื่อง 1 3 9" xfId="1455"/>
    <cellStyle name="หัวเรื่อง 2 2" xfId="1456"/>
    <cellStyle name="หัวเรื่อง 2 3 10" xfId="1457"/>
    <cellStyle name="หัวเรื่อง 2 3 11" xfId="1458"/>
    <cellStyle name="หัวเรื่อง 2 3 12" xfId="1459"/>
    <cellStyle name="หัวเรื่อง 2 3 13" xfId="1460"/>
    <cellStyle name="หัวเรื่อง 2 3 14" xfId="1461"/>
    <cellStyle name="หัวเรื่อง 2 3 15" xfId="1462"/>
    <cellStyle name="หัวเรื่อง 2 3 16" xfId="1463"/>
    <cellStyle name="หัวเรื่อง 2 3 17" xfId="1464"/>
    <cellStyle name="หัวเรื่อง 2 3 18" xfId="1465"/>
    <cellStyle name="หัวเรื่อง 2 3 19" xfId="1466"/>
    <cellStyle name="หัวเรื่อง 2 3 2" xfId="1467"/>
    <cellStyle name="หัวเรื่อง 2 3 20" xfId="1468"/>
    <cellStyle name="หัวเรื่อง 2 3 21" xfId="1469"/>
    <cellStyle name="หัวเรื่อง 2 3 22" xfId="1470"/>
    <cellStyle name="หัวเรื่อง 2 3 23" xfId="1471"/>
    <cellStyle name="หัวเรื่อง 2 3 3" xfId="1472"/>
    <cellStyle name="หัวเรื่อง 2 3 4" xfId="1473"/>
    <cellStyle name="หัวเรื่อง 2 3 5" xfId="1474"/>
    <cellStyle name="หัวเรื่อง 2 3 6" xfId="1475"/>
    <cellStyle name="หัวเรื่อง 2 3 7" xfId="1476"/>
    <cellStyle name="หัวเรื่อง 2 3 8" xfId="1477"/>
    <cellStyle name="หัวเรื่อง 2 3 9" xfId="1478"/>
    <cellStyle name="หัวเรื่อง 3 2" xfId="1479"/>
    <cellStyle name="หัวเรื่อง 3 3 10" xfId="1480"/>
    <cellStyle name="หัวเรื่อง 3 3 11" xfId="1481"/>
    <cellStyle name="หัวเรื่อง 3 3 12" xfId="1482"/>
    <cellStyle name="หัวเรื่อง 3 3 13" xfId="1483"/>
    <cellStyle name="หัวเรื่อง 3 3 14" xfId="1484"/>
    <cellStyle name="หัวเรื่อง 3 3 15" xfId="1485"/>
    <cellStyle name="หัวเรื่อง 3 3 16" xfId="1486"/>
    <cellStyle name="หัวเรื่อง 3 3 17" xfId="1487"/>
    <cellStyle name="หัวเรื่อง 3 3 18" xfId="1488"/>
    <cellStyle name="หัวเรื่อง 3 3 19" xfId="1489"/>
    <cellStyle name="หัวเรื่อง 3 3 2" xfId="1490"/>
    <cellStyle name="หัวเรื่อง 3 3 20" xfId="1491"/>
    <cellStyle name="หัวเรื่อง 3 3 21" xfId="1492"/>
    <cellStyle name="หัวเรื่อง 3 3 22" xfId="1493"/>
    <cellStyle name="หัวเรื่อง 3 3 23" xfId="1494"/>
    <cellStyle name="หัวเรื่อง 3 3 3" xfId="1495"/>
    <cellStyle name="หัวเรื่อง 3 3 4" xfId="1496"/>
    <cellStyle name="หัวเรื่อง 3 3 5" xfId="1497"/>
    <cellStyle name="หัวเรื่อง 3 3 6" xfId="1498"/>
    <cellStyle name="หัวเรื่อง 3 3 7" xfId="1499"/>
    <cellStyle name="หัวเรื่อง 3 3 8" xfId="1500"/>
    <cellStyle name="หัวเรื่อง 3 3 9" xfId="1501"/>
    <cellStyle name="หัวเรื่อง 4 2" xfId="1502"/>
    <cellStyle name="หัวเรื่อง 4 3 10" xfId="1503"/>
    <cellStyle name="หัวเรื่อง 4 3 11" xfId="1504"/>
    <cellStyle name="หัวเรื่อง 4 3 12" xfId="1505"/>
    <cellStyle name="หัวเรื่อง 4 3 13" xfId="1506"/>
    <cellStyle name="หัวเรื่อง 4 3 14" xfId="1507"/>
    <cellStyle name="หัวเรื่อง 4 3 15" xfId="1508"/>
    <cellStyle name="หัวเรื่อง 4 3 16" xfId="1509"/>
    <cellStyle name="หัวเรื่อง 4 3 17" xfId="1510"/>
    <cellStyle name="หัวเรื่อง 4 3 18" xfId="1511"/>
    <cellStyle name="หัวเรื่อง 4 3 19" xfId="1512"/>
    <cellStyle name="หัวเรื่อง 4 3 2" xfId="1513"/>
    <cellStyle name="หัวเรื่อง 4 3 20" xfId="1514"/>
    <cellStyle name="หัวเรื่อง 4 3 21" xfId="1515"/>
    <cellStyle name="หัวเรื่อง 4 3 22" xfId="1516"/>
    <cellStyle name="หัวเรื่อง 4 3 23" xfId="1517"/>
    <cellStyle name="หัวเรื่อง 4 3 3" xfId="1518"/>
    <cellStyle name="หัวเรื่อง 4 3 4" xfId="1519"/>
    <cellStyle name="หัวเรื่อง 4 3 5" xfId="1520"/>
    <cellStyle name="หัวเรื่อง 4 3 6" xfId="1521"/>
    <cellStyle name="หัวเรื่อง 4 3 7" xfId="1522"/>
    <cellStyle name="หัวเรื่อง 4 3 8" xfId="1523"/>
    <cellStyle name="หัวเรื่อง 4 3 9" xfId="152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55" name="Rectangle 1">
          <a:extLst>
            <a:ext uri="{FF2B5EF4-FFF2-40B4-BE49-F238E27FC236}">
              <a16:creationId xmlns:a16="http://schemas.microsoft.com/office/drawing/2014/main" xmlns="" id="{00000000-0008-0000-0400-0000977A0200}"/>
            </a:ext>
          </a:extLst>
        </xdr:cNvPr>
        <xdr:cNvSpPr>
          <a:spLocks noChangeArrowheads="1"/>
        </xdr:cNvSpPr>
      </xdr:nvSpPr>
      <xdr:spPr bwMode="auto">
        <a:xfrm>
          <a:off x="9906000" y="977741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56" name="Line 2">
          <a:extLst>
            <a:ext uri="{FF2B5EF4-FFF2-40B4-BE49-F238E27FC236}">
              <a16:creationId xmlns:a16="http://schemas.microsoft.com/office/drawing/2014/main" xmlns="" id="{00000000-0008-0000-0400-0000987A0200}"/>
            </a:ext>
          </a:extLst>
        </xdr:cNvPr>
        <xdr:cNvSpPr>
          <a:spLocks noChangeShapeType="1"/>
        </xdr:cNvSpPr>
      </xdr:nvSpPr>
      <xdr:spPr bwMode="auto">
        <a:xfrm flipV="1">
          <a:off x="9906000" y="9777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57" name="Rectangle 3">
          <a:extLst>
            <a:ext uri="{FF2B5EF4-FFF2-40B4-BE49-F238E27FC236}">
              <a16:creationId xmlns:a16="http://schemas.microsoft.com/office/drawing/2014/main" xmlns="" id="{00000000-0008-0000-0400-0000997A0200}"/>
            </a:ext>
          </a:extLst>
        </xdr:cNvPr>
        <xdr:cNvSpPr>
          <a:spLocks noChangeArrowheads="1"/>
        </xdr:cNvSpPr>
      </xdr:nvSpPr>
      <xdr:spPr bwMode="auto">
        <a:xfrm>
          <a:off x="9906000" y="977741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58" name="Line 4">
          <a:extLst>
            <a:ext uri="{FF2B5EF4-FFF2-40B4-BE49-F238E27FC236}">
              <a16:creationId xmlns:a16="http://schemas.microsoft.com/office/drawing/2014/main" xmlns="" id="{00000000-0008-0000-0400-00009A7A0200}"/>
            </a:ext>
          </a:extLst>
        </xdr:cNvPr>
        <xdr:cNvSpPr>
          <a:spLocks noChangeShapeType="1"/>
        </xdr:cNvSpPr>
      </xdr:nvSpPr>
      <xdr:spPr bwMode="auto">
        <a:xfrm flipV="1">
          <a:off x="9906000" y="9777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59" name="Rectangle 7">
          <a:extLst>
            <a:ext uri="{FF2B5EF4-FFF2-40B4-BE49-F238E27FC236}">
              <a16:creationId xmlns:a16="http://schemas.microsoft.com/office/drawing/2014/main" xmlns="" id="{00000000-0008-0000-0400-00009B7A0200}"/>
            </a:ext>
          </a:extLst>
        </xdr:cNvPr>
        <xdr:cNvSpPr>
          <a:spLocks noChangeArrowheads="1"/>
        </xdr:cNvSpPr>
      </xdr:nvSpPr>
      <xdr:spPr bwMode="auto">
        <a:xfrm>
          <a:off x="9906000" y="977741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60" name="Line 8">
          <a:extLst>
            <a:ext uri="{FF2B5EF4-FFF2-40B4-BE49-F238E27FC236}">
              <a16:creationId xmlns:a16="http://schemas.microsoft.com/office/drawing/2014/main" xmlns="" id="{00000000-0008-0000-0400-00009C7A0200}"/>
            </a:ext>
          </a:extLst>
        </xdr:cNvPr>
        <xdr:cNvSpPr>
          <a:spLocks noChangeShapeType="1"/>
        </xdr:cNvSpPr>
      </xdr:nvSpPr>
      <xdr:spPr bwMode="auto">
        <a:xfrm flipV="1">
          <a:off x="9906000" y="9777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61" name="Rectangle 9">
          <a:extLst>
            <a:ext uri="{FF2B5EF4-FFF2-40B4-BE49-F238E27FC236}">
              <a16:creationId xmlns:a16="http://schemas.microsoft.com/office/drawing/2014/main" xmlns="" id="{00000000-0008-0000-0400-00009D7A0200}"/>
            </a:ext>
          </a:extLst>
        </xdr:cNvPr>
        <xdr:cNvSpPr>
          <a:spLocks noChangeArrowheads="1"/>
        </xdr:cNvSpPr>
      </xdr:nvSpPr>
      <xdr:spPr bwMode="auto">
        <a:xfrm>
          <a:off x="9906000" y="977741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62" name="Line 10">
          <a:extLst>
            <a:ext uri="{FF2B5EF4-FFF2-40B4-BE49-F238E27FC236}">
              <a16:creationId xmlns:a16="http://schemas.microsoft.com/office/drawing/2014/main" xmlns="" id="{00000000-0008-0000-0400-00009E7A0200}"/>
            </a:ext>
          </a:extLst>
        </xdr:cNvPr>
        <xdr:cNvSpPr>
          <a:spLocks noChangeShapeType="1"/>
        </xdr:cNvSpPr>
      </xdr:nvSpPr>
      <xdr:spPr bwMode="auto">
        <a:xfrm flipV="1">
          <a:off x="9906000" y="9777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63" name="Rectangle 11">
          <a:extLst>
            <a:ext uri="{FF2B5EF4-FFF2-40B4-BE49-F238E27FC236}">
              <a16:creationId xmlns:a16="http://schemas.microsoft.com/office/drawing/2014/main" xmlns="" id="{00000000-0008-0000-0400-00009F7A0200}"/>
            </a:ext>
          </a:extLst>
        </xdr:cNvPr>
        <xdr:cNvSpPr>
          <a:spLocks noChangeArrowheads="1"/>
        </xdr:cNvSpPr>
      </xdr:nvSpPr>
      <xdr:spPr bwMode="auto">
        <a:xfrm>
          <a:off x="9906000" y="977741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64" name="Line 12">
          <a:extLst>
            <a:ext uri="{FF2B5EF4-FFF2-40B4-BE49-F238E27FC236}">
              <a16:creationId xmlns:a16="http://schemas.microsoft.com/office/drawing/2014/main" xmlns="" id="{00000000-0008-0000-0400-0000A07A0200}"/>
            </a:ext>
          </a:extLst>
        </xdr:cNvPr>
        <xdr:cNvSpPr>
          <a:spLocks noChangeShapeType="1"/>
        </xdr:cNvSpPr>
      </xdr:nvSpPr>
      <xdr:spPr bwMode="auto">
        <a:xfrm flipV="1">
          <a:off x="9906000" y="9777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65" name="Rectangle 13">
          <a:extLst>
            <a:ext uri="{FF2B5EF4-FFF2-40B4-BE49-F238E27FC236}">
              <a16:creationId xmlns:a16="http://schemas.microsoft.com/office/drawing/2014/main" xmlns="" id="{00000000-0008-0000-0400-0000A17A0200}"/>
            </a:ext>
          </a:extLst>
        </xdr:cNvPr>
        <xdr:cNvSpPr>
          <a:spLocks noChangeArrowheads="1"/>
        </xdr:cNvSpPr>
      </xdr:nvSpPr>
      <xdr:spPr bwMode="auto">
        <a:xfrm>
          <a:off x="9906000" y="977741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66" name="Line 14">
          <a:extLst>
            <a:ext uri="{FF2B5EF4-FFF2-40B4-BE49-F238E27FC236}">
              <a16:creationId xmlns:a16="http://schemas.microsoft.com/office/drawing/2014/main" xmlns="" id="{00000000-0008-0000-0400-0000A27A0200}"/>
            </a:ext>
          </a:extLst>
        </xdr:cNvPr>
        <xdr:cNvSpPr>
          <a:spLocks noChangeShapeType="1"/>
        </xdr:cNvSpPr>
      </xdr:nvSpPr>
      <xdr:spPr bwMode="auto">
        <a:xfrm flipV="1">
          <a:off x="9906000" y="9777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67" name="Rectangle 15">
          <a:extLst>
            <a:ext uri="{FF2B5EF4-FFF2-40B4-BE49-F238E27FC236}">
              <a16:creationId xmlns:a16="http://schemas.microsoft.com/office/drawing/2014/main" xmlns="" id="{00000000-0008-0000-0400-0000A37A0200}"/>
            </a:ext>
          </a:extLst>
        </xdr:cNvPr>
        <xdr:cNvSpPr>
          <a:spLocks noChangeArrowheads="1"/>
        </xdr:cNvSpPr>
      </xdr:nvSpPr>
      <xdr:spPr bwMode="auto">
        <a:xfrm>
          <a:off x="9906000" y="977741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0</xdr:colOff>
      <xdr:row>421</xdr:row>
      <xdr:rowOff>0</xdr:rowOff>
    </xdr:from>
    <xdr:to>
      <xdr:col>13</xdr:col>
      <xdr:colOff>0</xdr:colOff>
      <xdr:row>421</xdr:row>
      <xdr:rowOff>0</xdr:rowOff>
    </xdr:to>
    <xdr:sp macro="" textlink="">
      <xdr:nvSpPr>
        <xdr:cNvPr id="162468" name="Line 16">
          <a:extLst>
            <a:ext uri="{FF2B5EF4-FFF2-40B4-BE49-F238E27FC236}">
              <a16:creationId xmlns:a16="http://schemas.microsoft.com/office/drawing/2014/main" xmlns="" id="{00000000-0008-0000-0400-0000A47A0200}"/>
            </a:ext>
          </a:extLst>
        </xdr:cNvPr>
        <xdr:cNvSpPr>
          <a:spLocks noChangeShapeType="1"/>
        </xdr:cNvSpPr>
      </xdr:nvSpPr>
      <xdr:spPr bwMode="auto">
        <a:xfrm flipV="1">
          <a:off x="9906000" y="9777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253365</xdr:colOff>
      <xdr:row>15</xdr:row>
      <xdr:rowOff>72390</xdr:rowOff>
    </xdr:from>
    <xdr:to>
      <xdr:col>2</xdr:col>
      <xdr:colOff>358140</xdr:colOff>
      <xdr:row>15</xdr:row>
      <xdr:rowOff>167640</xdr:rowOff>
    </xdr:to>
    <xdr:sp macro="" textlink="">
      <xdr:nvSpPr>
        <xdr:cNvPr id="162469" name="Rectangle 27">
          <a:extLst>
            <a:ext uri="{FF2B5EF4-FFF2-40B4-BE49-F238E27FC236}">
              <a16:creationId xmlns:a16="http://schemas.microsoft.com/office/drawing/2014/main" xmlns="" id="{00000000-0008-0000-0400-0000A57A0200}"/>
            </a:ext>
          </a:extLst>
        </xdr:cNvPr>
        <xdr:cNvSpPr>
          <a:spLocks noChangeArrowheads="1"/>
        </xdr:cNvSpPr>
      </xdr:nvSpPr>
      <xdr:spPr bwMode="auto">
        <a:xfrm>
          <a:off x="1213485" y="4050030"/>
          <a:ext cx="104775" cy="95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234315</xdr:colOff>
      <xdr:row>15</xdr:row>
      <xdr:rowOff>43815</xdr:rowOff>
    </xdr:from>
    <xdr:to>
      <xdr:col>2</xdr:col>
      <xdr:colOff>386715</xdr:colOff>
      <xdr:row>15</xdr:row>
      <xdr:rowOff>186690</xdr:rowOff>
    </xdr:to>
    <xdr:sp macro="" textlink="">
      <xdr:nvSpPr>
        <xdr:cNvPr id="162470" name="Line 28">
          <a:extLst>
            <a:ext uri="{FF2B5EF4-FFF2-40B4-BE49-F238E27FC236}">
              <a16:creationId xmlns:a16="http://schemas.microsoft.com/office/drawing/2014/main" xmlns="" id="{00000000-0008-0000-0400-0000A67A0200}"/>
            </a:ext>
          </a:extLst>
        </xdr:cNvPr>
        <xdr:cNvSpPr>
          <a:spLocks noChangeShapeType="1"/>
        </xdr:cNvSpPr>
      </xdr:nvSpPr>
      <xdr:spPr bwMode="auto">
        <a:xfrm flipV="1">
          <a:off x="1194435" y="4021455"/>
          <a:ext cx="152400" cy="142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aya2\d_salaya2\WINDOWS\TEMP\Cost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3648;&#3626;&#3609;&#3629;&#3619;&#3634;&#3588;&#3634;-%20(&#3626;&#3641;&#3605;&#3619;)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3650;&#3618;&#3608;&#3634;/Desktop/YOTA%2011/&#3648;&#3607;&#3624;&#3610;&#3634;&#3621;&#3610;&#3657;&#3634;&#3609;&#3626;&#3623;&#3609;/&#3629;&#3634;&#3588;&#3634;&#3619;&#3592;&#3629;&#3604;&#3619;&#3606;%206%20&#3594;&#3633;&#3657;&#3609;/My%20Documents/&#3626;&#3640;&#3607;&#3608;&#3636;&#3624;&#3633;&#3585;&#3604;&#3636;&#3660;/&#3609;&#3657;&#3635;&#3607;&#3656;&#3623;&#3617;/&#3611;&#3634;&#3585;&#3648;&#3585;&#3619;&#3655;&#3604;/%25Wanna/BOQ-&#3611;&#3634;&#3585;&#3648;&#3585;&#3619;&#3655;&#3604;/BOQ&amp;Budget/&#3610;&#3634;&#3591;&#3614;&#3641;&#3604;/Bg-&#3611;&#3619;&#3632;&#3605;&#3641;&#3619;&#3632;&#3610;&#3634;&#3618;&#3609;&#3657;&#3635;%202x2%20m.&#3592;&#3640;&#3604;%2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ukul/My%20Documents/&#3585;&#3619;&#3619;&#3617;&#3585;&#3634;&#3619;&#3585;&#3635;&#3627;&#3609;&#3604;&#3619;&#3634;&#3588;&#3634;&#3585;&#3621;&#3634;&#3591;%20&#3592;.&#3629;&#3640;&#3610;&#3621;/Documents%20and%20Settings/Administrator/My%20Documents/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3650;&#3618;&#3608;&#3634;/Desktop/YOTA%2011/&#3648;&#3607;&#3624;&#3610;&#3634;&#3621;&#3610;&#3657;&#3634;&#3609;&#3626;&#3623;&#3609;/&#3629;&#3634;&#3588;&#3634;&#3619;&#3592;&#3629;&#3604;&#3619;&#3606;%206%20&#3594;&#3633;&#3657;&#3609;/&#3586;&#3657;&#3629;&#3617;&#3641;&#3621;%20&#3618;&#3608;/&#3611;&#3619;.&#3626;&#3634;&#3618;&#3585;&#3634;&#3597;&#3592;&#3609;&#3634;&#3616;&#3636;&#3648;&#3625;&#3585;(0.690&#3585;&#3617;.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3650;&#3618;&#3608;&#3634;/Desktop/YOTA%2011/&#3648;&#3607;&#3624;&#3610;&#3634;&#3621;&#3610;&#3657;&#3634;&#3609;&#3626;&#3623;&#3609;/&#3629;&#3634;&#3588;&#3634;&#3619;&#3592;&#3629;&#3604;&#3619;&#3606;%206%20&#3594;&#3633;&#3657;&#3609;/DOCUME~1/ADMINI~1/LOCALS~1/Temp/&#3619;&#3634;&#3588;&#3634;&#3605;&#3634;&#3617;&#3591;&#3610;%20&#3606;&#3609;&#3609;%20&#3592;.&#3621;&#3635;&#3614;&#3641;&#3609;%20esti.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627;&#3609;&#3640;&#3656;&#3617;\&#3648;&#3586;&#3639;&#3656;&#3629;&#3609;&#3611;&#3657;&#3629;&#3591;&#3585;&#3633;&#3609;&#3605;&#3621;&#3636;&#3656;&#3591;\&#3648;&#3586;&#3639;&#3656;&#3629;&#3609;&#3609;&#3634;&#3592;&#3629;&#3617;&#3648;&#3607;&#3637;&#3618;&#3609;\&#3611;&#3619;&#3632;&#3617;&#3634;&#3603;&#3619;&#3634;&#3588;&#3634;&#3591;&#3634;&#3609;&#3595;&#3656;&#3629;&#3617;&#3649;&#3595;&#3617;&#3649;&#3621;&#3632;&#3611;&#3619;&#3633;&#3610;&#3611;&#3619;&#3640;&#3591;&#3648;&#3586;&#3639;&#3656;&#3629;&#3609;&#3611;&#3657;&#3629;&#3591;&#3585;&#3633;&#3609;&#3605;&#3621;&#3636;&#3656;&#3591;&#3619;&#3636;&#3656;&#3617;&#3607;&#3632;&#3648;&#3621;&#3588;&#3621;&#3629;&#3591;&#3609;&#3634;&#3592;&#3629;&#3617;&#3648;&#3607;&#3637;&#3618;&#3609;%20&#3649;&#3585;&#3657;&#3652;&#3586;%2031%20&#3617;.&#3588;.%2056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Cost2"/>
      <sheetName val="FR"/>
      <sheetName val="Sheet1"/>
      <sheetName val="산근"/>
      <sheetName val="วัดใต้"/>
      <sheetName val="#REF"/>
      <sheetName val="封面 "/>
      <sheetName val="粉刷"/>
      <sheetName val="裝修"/>
      <sheetName val="風管工程"/>
      <sheetName val="合約價"/>
      <sheetName val="ราคาต่อหน่วย2-9"/>
      <sheetName val="รวมราคาทั้งสิ้น"/>
      <sheetName val="????"/>
      <sheetName val="_x0000__x0000__x0000__x0000__x0000_@_x001c__x0014__x0000__x0000__x0000__x0000__x0000__x0002__x0011__x0014__x0000__x0000__x0000__x0000__x0000_ñCe?_x0001__x0000__x0000__x0000_0_x0000_"/>
      <sheetName val=""/>
      <sheetName val="SUMMERY (BOQ)"/>
      <sheetName val="FIRST FLOOR"/>
      <sheetName val="SECOND FLOOR"/>
      <sheetName val="3RD FLOOR"/>
      <sheetName val="4 TH FLOOR"/>
      <sheetName val="1ST-4TH DOOR WORK"/>
      <sheetName val="1ST-4TH MAIL&amp;FEMALE TOILET"/>
      <sheetName val="5THFLOOR LIFT LOBBY&amp;CORRIDOR"/>
      <sheetName val="Back Up"/>
      <sheetName val="Matt_Guest"/>
      <sheetName val="SUM-AIR-Submit"/>
      <sheetName val="Concrete Beam"/>
      <sheetName val="?????@_x001c__x0014_?????_x0002__x0011__x0014_?????ñCe?_x0001_???0?"/>
      <sheetName val="FAB별"/>
      <sheetName val="AR(AUF)"/>
      <sheetName val="D&amp;W(AUF)"/>
      <sheetName val="EE"/>
      <sheetName val="RO(AUF)"/>
      <sheetName val="SAN(AUF)"/>
      <sheetName val="SUM_ALL"/>
      <sheetName val="Road&amp;Fence(AUF)"/>
      <sheetName val="ถนน+รั้ว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boq"/>
      <sheetName val="Boq(1)"/>
      <sheetName val="PL"/>
      <sheetName val="封面_"/>
      <sheetName val="@ñCe?0"/>
      <sheetName val="____"/>
      <sheetName val="_____@_x001c__x0014_______x0002__x0011__x0014______ñCe__x0001____0_"/>
      <sheetName val="封面_1"/>
      <sheetName val="封面_2"/>
      <sheetName val="封面_3"/>
      <sheetName val="SCIB_Proforma"/>
      <sheetName val="SCIB_Data"/>
      <sheetName val="ส่งมอบงาน "/>
      <sheetName val="ปก"/>
      <sheetName val="ใบแจ้งหนี้"/>
      <sheetName val="Grand Summary (2)"/>
      <sheetName val="Grand Summary "/>
      <sheetName val=" BOQ WELCOME "/>
      <sheetName val="Grand_Sum"/>
      <sheetName val="Sum_TC"/>
      <sheetName val="002"/>
      <sheetName val="003"/>
      <sheetName val="004"/>
      <sheetName val="Grand_Sum VO"/>
      <sheetName val="Sum_VIP VO"/>
      <sheetName val="SUMMERY_(BOQ)"/>
      <sheetName val="FIRST_FLOOR"/>
      <sheetName val="SECOND_FLOOR"/>
      <sheetName val="3RD_FLOOR"/>
      <sheetName val="4_TH_FLOOR"/>
      <sheetName val="1ST-4TH_DOOR_WORK"/>
      <sheetName val="1ST-4TH_MAIL&amp;FEMALE_TOILET"/>
      <sheetName val="5THFLOOR_LIFT_LOBBY&amp;CORRIDOR"/>
      <sheetName val="Back_Up"/>
      <sheetName val="_x005f_x0000__x005f_x0000__x005f_x0000__x005f_x0000__x0"/>
      <sheetName val="_____@_x005f_x001c__x005f_x0014_______x0002"/>
      <sheetName val="@ñCe_0"/>
      <sheetName val="Concrete_Beam"/>
      <sheetName val="?????@??????????ñCe????0?"/>
      <sheetName val="SUMMERY_(BOQ)1"/>
      <sheetName val="FIRST_FLOOR1"/>
      <sheetName val="SECOND_FLOOR1"/>
      <sheetName val="3RD_FLOOR1"/>
      <sheetName val="4_TH_FLOOR1"/>
      <sheetName val="1ST-4TH_DOOR_WORK1"/>
      <sheetName val="1ST-4TH_MAIL&amp;FEMALE_TOILET1"/>
      <sheetName val="5THFLOOR_LIFT_LOBBY&amp;CORRIDOR1"/>
      <sheetName val="Back_Up1"/>
      <sheetName val="Concrete_Beam1"/>
      <sheetName val="封面_4"/>
      <sheetName val="SUMMERY_(BOQ)3"/>
      <sheetName val="FIRST_FLOOR3"/>
      <sheetName val="SECOND_FLOOR3"/>
      <sheetName val="3RD_FLOOR3"/>
      <sheetName val="4_TH_FLOOR3"/>
      <sheetName val="1ST-4TH_DOOR_WORK3"/>
      <sheetName val="1ST-4TH_MAIL&amp;FEMALE_TOILET3"/>
      <sheetName val="5THFLOOR_LIFT_LOBBY&amp;CORRIDOR3"/>
      <sheetName val="Back_Up3"/>
      <sheetName val="Concrete_Beam3"/>
      <sheetName val="SUMMERY_(BOQ)2"/>
      <sheetName val="FIRST_FLOOR2"/>
      <sheetName val="SECOND_FLOOR2"/>
      <sheetName val="3RD_FLOOR2"/>
      <sheetName val="4_TH_FLOOR2"/>
      <sheetName val="1ST-4TH_DOOR_WORK2"/>
      <sheetName val="1ST-4TH_MAIL&amp;FEMALE_TOILET2"/>
      <sheetName val="5THFLOOR_LIFT_LOBBY&amp;CORRIDOR2"/>
      <sheetName val="Back_Up2"/>
      <sheetName val="Concrete_Beam2"/>
      <sheetName val="S3 Architectural"/>
      <sheetName val="Struc"/>
      <sheetName val="Ratio"/>
      <sheetName val="Ratio Quantities"/>
      <sheetName val="Foundation_VE"/>
      <sheetName val="Column_VE (Coppper)"/>
      <sheetName val="CORE WALL (GL 38-39 I-R)VE"/>
      <sheetName val="CORE WALL (GL 14-19 I-R)VE"/>
      <sheetName val="CORE WALL (GL 27-28 C-F)VE"/>
      <sheetName val="CORE WALL (GL 53-54 J)VE"/>
      <sheetName val="CORE WALL (GL 56-57 J-P)VE"/>
      <sheetName val="CORE WALL (GL 33 C-L)VE"/>
      <sheetName val="Staircase"/>
      <sheetName val="RC Wall"/>
      <sheetName val="Struc. Steel"/>
      <sheetName val="Std.RC Wall"/>
      <sheetName val="Std. Column "/>
      <sheetName val="Foundation"/>
      <sheetName val="Column_VE"/>
      <sheetName val="GFAไม้แบบท้องพื้น"/>
      <sheetName val="Struc Check Table อาคาร 1"/>
      <sheetName val="STR"/>
      <sheetName val="Sheet2"/>
      <sheetName val="SAN REDUCED 1"/>
      <sheetName val="Invoice"/>
      <sheetName val="7IFS-5A"/>
      <sheetName val="Data Sheet"/>
      <sheetName val="Interial"/>
      <sheetName val="EST-FOOTING (G)"/>
      <sheetName val="Recovered_Sheet1"/>
      <sheetName val="TOTAL -BUILDING E1"/>
      <sheetName val="SUM - MEP(E1) "/>
      <sheetName val="EE(E1)"/>
      <sheetName val="Com(E1)"/>
      <sheetName val="Air(E1 )"/>
      <sheetName val="San(E1)"/>
      <sheetName val="Fp(E1)   "/>
      <sheetName val="SUMMARY MEP"/>
      <sheetName val="Prelim"/>
      <sheetName val="พื้นที่อาคาร"/>
      <sheetName val="SUM - MEP BUILDING"/>
      <sheetName val="Electrical System "/>
      <sheetName val="Commuication System"/>
      <sheetName val="Air Conditioning  System  "/>
      <sheetName val="Sanitary System "/>
      <sheetName val="Fire Protection System "/>
      <sheetName val="Check"/>
      <sheetName val="index"/>
      <sheetName val="ข้อมูลประตู T1"/>
      <sheetName val="ข้อมูลหน้าต่าง T1"/>
      <sheetName val="ข้อมูลหน้าต่าง T3"/>
      <sheetName val="ข้อมูลประตู T2"/>
      <sheetName val=" FS"/>
      <sheetName val="Sch_1_EE"/>
      <sheetName val="Sch.2 SN"/>
      <sheetName val="Sch.3 FP"/>
      <sheetName val="Sch.4 AC"/>
      <sheetName val="Sch.6 Prelim"/>
      <sheetName val="ปี 2562"/>
      <sheetName val="จ่ายเงิน"/>
      <sheetName val="合成単価作成・-BLDG"/>
      <sheetName val="A"/>
      <sheetName val="Cost per SQM_M&amp;E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stair"/>
      <sheetName val="Construction"/>
      <sheetName val="schedule_1"/>
      <sheetName val="KKC Brkdwn"/>
      <sheetName val="Sum.ALL"/>
      <sheetName val="รายการ VE"/>
      <sheetName val="PILE"/>
      <sheetName val="sum_ARC"/>
      <sheetName val="Public"/>
      <sheetName val="รวมห้องพัก"/>
      <sheetName val="HS"/>
      <sheetName val="Type A-1"/>
      <sheetName val="Type A-1M"/>
      <sheetName val="Type B-1"/>
      <sheetName val="Type C1"/>
      <sheetName val="Type C-2"/>
      <sheetName val="Type C-3"/>
      <sheetName val="Type C-5"/>
      <sheetName val="Type DP-5"/>
      <sheetName val="Type LOFT-1"/>
      <sheetName val="Type LOFT-2 "/>
      <sheetName val="Type LOFT-2M"/>
      <sheetName val="Type LOFT 3"/>
      <sheetName val="Type LOFT-4"/>
      <sheetName val="Type LOFT-5"/>
      <sheetName val="Type LOFT-6"/>
      <sheetName val="Type LOFT-7"/>
      <sheetName val="Type PH-A"/>
      <sheetName val="Type PH-B"/>
      <sheetName val="Type PH-C"/>
      <sheetName val="Type PH-D"/>
      <sheetName val="Type PH-E"/>
      <sheetName val="Hard"/>
      <sheetName val="Sum LAND"/>
      <sheetName val="Landscape"/>
      <sheetName val="SUM M&amp;E"/>
      <sheetName val="SN"/>
      <sheetName val="AC"/>
      <sheetName val="EX-WORK"/>
      <sheetName val="Fee Rate Summary"/>
      <sheetName val="Factor F Data"/>
      <sheetName val="_x0000__x0000__x0000__x0000__x0"/>
      <sheetName val="_____@_x001c__x0014_______x0002"/>
      <sheetName val="?????@_x005f_x001c__x005f_x0014_?????_x0002"/>
      <sheetName val="_x005f_x0000__x005f_x0000__x005"/>
      <sheetName val="_____@_x005f_x001c__x0014"/>
      <sheetName val="_x005f_x005f_x005f_x0000__x005f_x005f_x005f_x0000__x005"/>
      <sheetName val="_____@_x005f_x005f_x005f_x001c__x0014"/>
      <sheetName val="_____@_x005f_x005f_x005f_x001c__x005f_x005f_x0014"/>
      <sheetName val="_x005f_x005f_x005f_x005f_x005f_x005f_x005f_x0000__x005f"/>
      <sheetName val="_____@_x005f_x005f_x005f_x005f_x005f_x005f_x005f_x001c_"/>
      <sheetName val="mat"/>
      <sheetName val="QuantitySegment"/>
      <sheetName val="Discounted Cash Flow"/>
      <sheetName val="Garph Work-Cost"/>
      <sheetName val="แผนงาน อบต ท่าลาน(ส่งเทศบาล)"/>
      <sheetName val="King 1"/>
      <sheetName val="ปร5"/>
      <sheetName val="ราคาวัสดุ"/>
      <sheetName val="10 ข้อมูลวัสดุ-ค่าดำเนิน"/>
      <sheetName val="REF ONLY2"/>
      <sheetName val="36.rc. pipe(2หน้า)"/>
      <sheetName val="Quotation-B1"/>
      <sheetName val="Summary"/>
      <sheetName val="Site OH-Main Construction"/>
      <sheetName val="Site OH-HMA"/>
      <sheetName val="DB-Material"/>
      <sheetName val="DB-Equipment_Man"/>
      <sheetName val="DB-Manpower"/>
      <sheetName val="Para Slurry Seal"/>
      <sheetName val="Agg. for Para Type III"/>
      <sheetName val="Agg. for Para TypeIII Haulage"/>
      <sheetName val="Mobilization-Equip"/>
      <sheetName val="Tack Coat-16+400A,B"/>
      <sheetName val="Earth Excavation"/>
      <sheetName val="B1_Embankment"/>
      <sheetName val="B1_Selected Mat"/>
      <sheetName val="B1_Subbase"/>
      <sheetName val="B1_CTB_In-Place"/>
      <sheetName val="B1_CTB In-Plant"/>
      <sheetName val="B1_CTB-Haulage"/>
      <sheetName val="HMA-Production-16+400A,B"/>
      <sheetName val="HMA-Paving-16+400A,B"/>
      <sheetName val="HMA-Haulage-16+400AB"/>
      <sheetName val="Tack Coat-17+100B"/>
      <sheetName val="HMA-Production-17+100B"/>
      <sheetName val="HMA-Paving-17+100B"/>
      <sheetName val="HMA-Haulage-17+100B"/>
      <sheetName val="Milling 5cm-ทางลงเชียงราก"/>
      <sheetName val="Tack Coat-ทางลงเชียงราก"/>
      <sheetName val="HMA-Production-ทางลงเชียงราก"/>
      <sheetName val="HMA-Paving-ทางลงเชียงราก"/>
      <sheetName val="HMA-Haulage-ทางลงเชียงราก"/>
      <sheetName val="Toll Fee"/>
      <sheetName val="Traffic Management"/>
      <sheetName val="กำพงกันตก"/>
      <sheetName val="รางระบายน้ำ"/>
      <sheetName val="Mat_Source"/>
      <sheetName val="12 ข้อมูลงานไม้แบบ"/>
      <sheetName val="11 ข้อมูลงานCon"/>
      <sheetName val="_____@__________ñCe____0_"/>
      <sheetName val="Factor F งาน DB."/>
      <sheetName val="detail "/>
      <sheetName val="Cctmst"/>
      <sheetName val="l-fixer"/>
      <sheetName val="Bill No. 2 - Carpark"/>
      <sheetName val="封面_5"/>
      <sheetName val="SUMMERY_(BOQ)4"/>
      <sheetName val="FIRST_FLOOR4"/>
      <sheetName val="SECOND_FLOOR4"/>
      <sheetName val="3RD_FLOOR4"/>
      <sheetName val="4_TH_FLOOR4"/>
      <sheetName val="1ST-4TH_DOOR_WORK4"/>
      <sheetName val="1ST-4TH_MAIL&amp;FEMALE_TOILET4"/>
      <sheetName val="5THFLOOR_LIFT_LOBBY&amp;CORRIDOR4"/>
      <sheetName val="Back_Up4"/>
      <sheetName val="Concrete_Beam4"/>
      <sheetName val="ส่งมอบงาน_"/>
      <sheetName val="Grand_Summary_(2)"/>
      <sheetName val="Grand_Summary_"/>
      <sheetName val="_BOQ_WELCOME_"/>
      <sheetName val="Grand_Sum_VO"/>
      <sheetName val="Sum_VIP_VO"/>
      <sheetName val="SAN_REDUCED_1"/>
      <sheetName val="S3_Architectural"/>
      <sheetName val="Ratio_Quantities"/>
      <sheetName val="Column_VE_(Coppper)"/>
      <sheetName val="CORE_WALL_(GL_38-39_I-R)VE"/>
      <sheetName val="CORE_WALL_(GL_14-19_I-R)VE"/>
      <sheetName val="CORE_WALL_(GL_27-28_C-F)VE"/>
      <sheetName val="CORE_WALL_(GL_53-54_J)VE"/>
      <sheetName val="CORE_WALL_(GL_56-57_J-P)VE"/>
      <sheetName val="CORE_WALL_(GL_33_C-L)VE"/>
      <sheetName val="RC_Wall"/>
      <sheetName val="Struc__Steel"/>
      <sheetName val="Std_RC_Wall"/>
      <sheetName val="Std__Column_"/>
      <sheetName val="Struc_Check_Table_อาคาร_1"/>
      <sheetName val="ข้อมูลประตู_T1"/>
      <sheetName val="ข้อมูลหน้าต่าง_T1"/>
      <sheetName val="ข้อมูลหน้าต่าง_T3"/>
      <sheetName val="ข้อมูลประตู_T2"/>
      <sheetName val="_FS"/>
      <sheetName val="Sch_2_SN"/>
      <sheetName val="Sch_3_FP"/>
      <sheetName val="Sch_4_AC"/>
      <sheetName val="Sch_6_Prelim"/>
      <sheetName val="ปี_2562"/>
      <sheetName val="TOTAL_-BUILDING_E1"/>
      <sheetName val="SUM_-_MEP(E1)_"/>
      <sheetName val="Air(E1_)"/>
      <sheetName val="Fp(E1)___"/>
      <sheetName val="Data_Sheet"/>
      <sheetName val="SUMMARY_MEP"/>
      <sheetName val="SUM_-_MEP_BUILDING"/>
      <sheetName val="Electrical_System_"/>
      <sheetName val="Commuication_System"/>
      <sheetName val="Air_Conditioning__System__"/>
      <sheetName val="Sanitary_System_"/>
      <sheetName val="Fire_Protection_System_"/>
      <sheetName val="EST-FOOTING_(G)"/>
      <sheetName val="Cost_per_SQM_M&amp;E"/>
      <sheetName val="_x0"/>
      <sheetName val="_____@______x0002"/>
      <sheetName val="Garph_Work-Cost"/>
      <sheetName val="封面_6"/>
      <sheetName val="SUMMERY_(BOQ)5"/>
      <sheetName val="FIRST_FLOOR5"/>
      <sheetName val="SECOND_FLOOR5"/>
      <sheetName val="3RD_FLOOR5"/>
      <sheetName val="4_TH_FLOOR5"/>
      <sheetName val="1ST-4TH_DOOR_WORK5"/>
      <sheetName val="1ST-4TH_MAIL&amp;FEMALE_TOILET5"/>
      <sheetName val="5THFLOOR_LIFT_LOBBY&amp;CORRIDOR5"/>
      <sheetName val="Back_Up5"/>
      <sheetName val="Concrete_Beam5"/>
      <sheetName val="ส่งมอบงาน_1"/>
      <sheetName val="Grand_Summary_(2)1"/>
      <sheetName val="Grand_Summary_1"/>
      <sheetName val="_BOQ_WELCOME_1"/>
      <sheetName val="Grand_Sum_VO1"/>
      <sheetName val="Sum_VIP_VO1"/>
      <sheetName val="SAN_REDUCED_11"/>
      <sheetName val="S3_Architectural1"/>
      <sheetName val="Ratio_Quantities1"/>
      <sheetName val="Column_VE_(Coppper)1"/>
      <sheetName val="CORE_WALL_(GL_38-39_I-R)VE1"/>
      <sheetName val="CORE_WALL_(GL_14-19_I-R)VE1"/>
      <sheetName val="CORE_WALL_(GL_27-28_C-F)VE1"/>
      <sheetName val="CORE_WALL_(GL_53-54_J)VE1"/>
      <sheetName val="CORE_WALL_(GL_56-57_J-P)VE1"/>
      <sheetName val="CORE_WALL_(GL_33_C-L)VE1"/>
      <sheetName val="RC_Wall1"/>
      <sheetName val="Struc__Steel1"/>
      <sheetName val="Std_RC_Wall1"/>
      <sheetName val="Std__Column_1"/>
      <sheetName val="Struc_Check_Table_อาคาร_11"/>
      <sheetName val="ข้อมูลประตู_T11"/>
      <sheetName val="ข้อมูลหน้าต่าง_T11"/>
      <sheetName val="ข้อมูลหน้าต่าง_T31"/>
      <sheetName val="ข้อมูลประตู_T21"/>
      <sheetName val="_FS1"/>
      <sheetName val="Sch_2_SN1"/>
      <sheetName val="Sch_3_FP1"/>
      <sheetName val="Sch_4_AC1"/>
      <sheetName val="Sch_6_Prelim1"/>
      <sheetName val="ปี_25621"/>
      <sheetName val="TOTAL_-BUILDING_E11"/>
      <sheetName val="SUM_-_MEP(E1)_1"/>
      <sheetName val="Air(E1_)1"/>
      <sheetName val="Fp(E1)___1"/>
      <sheetName val="Data_Sheet1"/>
      <sheetName val="SUMMARY_MEP1"/>
      <sheetName val="SUM_-_MEP_BUILDING1"/>
      <sheetName val="Electrical_System_1"/>
      <sheetName val="Commuication_System1"/>
      <sheetName val="Air_Conditioning__System__1"/>
      <sheetName val="Sanitary_System_1"/>
      <sheetName val="Fire_Protection_System_1"/>
      <sheetName val="EST-FOOTING_(G)1"/>
      <sheetName val="Cost_per_SQM_M&amp;E1"/>
      <sheetName val="Garph_Work-Cost1"/>
      <sheetName val="Fee_Rate_Summary"/>
      <sheetName val="_____@_x005f_x001c__x005f_x005f_x0014"/>
      <sheetName val="_x005f_x005f_x005f_x0000__x005f"/>
      <sheetName val="_____@_x005f_x005f_x005f_x001c_"/>
      <sheetName val="cov-estimate"/>
      <sheetName val="封面_7"/>
      <sheetName val="SUMMERY_(BOQ)6"/>
      <sheetName val="FIRST_FLOOR6"/>
      <sheetName val="SECOND_FLOOR6"/>
      <sheetName val="3RD_FLOOR6"/>
      <sheetName val="4_TH_FLOOR6"/>
      <sheetName val="1ST-4TH_DOOR_WORK6"/>
      <sheetName val="1ST-4TH_MAIL&amp;FEMALE_TOILET6"/>
      <sheetName val="5THFLOOR_LIFT_LOBBY&amp;CORRIDOR6"/>
      <sheetName val="Back_Up6"/>
      <sheetName val="Concrete_Beam6"/>
      <sheetName val="ส่งมอบงาน_2"/>
    </sheetNames>
    <sheetDataSet>
      <sheetData sheetId="0"/>
      <sheetData sheetId="1"/>
      <sheetData sheetId="2"/>
      <sheetData sheetId="3">
        <row r="307">
          <cell r="C307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>
        <row r="307">
          <cell r="C307">
            <v>0</v>
          </cell>
        </row>
      </sheetData>
      <sheetData sheetId="117">
        <row r="307">
          <cell r="C307">
            <v>0</v>
          </cell>
        </row>
      </sheetData>
      <sheetData sheetId="118">
        <row r="307">
          <cell r="C307">
            <v>0</v>
          </cell>
        </row>
      </sheetData>
      <sheetData sheetId="119">
        <row r="307">
          <cell r="C307">
            <v>0</v>
          </cell>
        </row>
      </sheetData>
      <sheetData sheetId="120">
        <row r="307">
          <cell r="C307">
            <v>0</v>
          </cell>
        </row>
      </sheetData>
      <sheetData sheetId="121" refreshError="1"/>
      <sheetData sheetId="122" refreshError="1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/>
      <sheetData sheetId="312" refreshError="1"/>
      <sheetData sheetId="313"/>
      <sheetData sheetId="314"/>
      <sheetData sheetId="315"/>
      <sheetData sheetId="316"/>
      <sheetData sheetId="317" refreshError="1"/>
      <sheetData sheetId="318" refreshError="1"/>
      <sheetData sheetId="319" refreshError="1"/>
      <sheetData sheetId="320" refreshError="1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/>
      <sheetData sheetId="415"/>
      <sheetData sheetId="416"/>
      <sheetData sheetId="417"/>
      <sheetData sheetId="418" refreshError="1"/>
      <sheetData sheetId="419" refreshError="1"/>
      <sheetData sheetId="420" refreshError="1"/>
      <sheetData sheetId="421"/>
      <sheetData sheetId="422"/>
      <sheetData sheetId="423"/>
      <sheetData sheetId="424" refreshError="1"/>
      <sheetData sheetId="425" refreshError="1"/>
      <sheetData sheetId="426" refreshError="1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  <sheetName val="สรุป"/>
      <sheetName val="sales3level"/>
      <sheetName val="รวมราคาทั้งสิ้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Steel"/>
      <sheetName val="Bgห้างฯ"/>
      <sheetName val="BgSub"/>
      <sheetName val="BgSub (2)"/>
      <sheetName val="Bgกรมฯ"/>
      <sheetName val="Module1"/>
    </sheetNames>
    <sheetDataSet>
      <sheetData sheetId="0" refreshError="1">
        <row r="3">
          <cell r="I3" t="str">
            <v>( คลองบางพูดฝั่งขวาจุด 7 กม. 7+087.145 )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นะนำ"/>
      <sheetName val="ข้อมูลโครงการ"/>
      <sheetName val="ข้อมูลขนส่ง"/>
      <sheetName val="ราคาวัสดุ"/>
      <sheetName val="ปร.5"/>
      <sheetName val="ปร.4"/>
      <sheetName val="ราคากลาง ปร.5"/>
      <sheetName val="ราคากลาง ปร.4"/>
      <sheetName val="ค่างานต้นทุน"/>
      <sheetName val="BOQ"/>
      <sheetName val="ใบเสนอราคา ปร.5"/>
      <sheetName val="บันทึกประเมิน"/>
      <sheetName val="หักค่าขนส่ง"/>
      <sheetName val="พิมพ์เอกสาร"/>
      <sheetName val="ใบเสนอราคา"/>
      <sheetName val="ปร.5 ใส่ค่าเอง"/>
      <sheetName val="ใบสรุป"/>
      <sheetName val="ค่าเสื่อมราคา"/>
      <sheetName val="สิบล้อขนส่ง"/>
      <sheetName val="รถพ่วงขนส่ง"/>
      <sheetName val="หกล้อขนส่ง"/>
      <sheetName val="Factor_f"/>
      <sheetName val="คิดค่ากำแพงปากท่อ"/>
      <sheetName val="operate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6">
          <cell r="C6">
            <v>0.69</v>
          </cell>
        </row>
      </sheetData>
      <sheetData sheetId="6" refreshError="1"/>
      <sheetData sheetId="7" refreshError="1"/>
      <sheetData sheetId="8">
        <row r="265">
          <cell r="H265">
            <v>1290</v>
          </cell>
        </row>
        <row r="267">
          <cell r="H267">
            <v>1250</v>
          </cell>
        </row>
        <row r="269">
          <cell r="H269">
            <v>1390</v>
          </cell>
        </row>
        <row r="271">
          <cell r="H271">
            <v>1330</v>
          </cell>
        </row>
        <row r="273">
          <cell r="H273">
            <v>1830</v>
          </cell>
        </row>
        <row r="275">
          <cell r="H275">
            <v>1650</v>
          </cell>
        </row>
        <row r="277">
          <cell r="H277">
            <v>1230</v>
          </cell>
        </row>
        <row r="279">
          <cell r="H279">
            <v>1480</v>
          </cell>
        </row>
        <row r="281">
          <cell r="H281">
            <v>1280</v>
          </cell>
        </row>
        <row r="283">
          <cell r="H283">
            <v>1050</v>
          </cell>
        </row>
        <row r="285">
          <cell r="H285">
            <v>2220</v>
          </cell>
        </row>
        <row r="287">
          <cell r="H287">
            <v>1830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ปร.5 )"/>
      <sheetName val="งานทาง"/>
      <sheetName val="งานสะพาน"/>
      <sheetName val="Back Up"/>
      <sheetName val=" 1งานดิน"/>
      <sheetName val=" 2 ผิวจราจร"/>
      <sheetName val="3งานสะพาน"/>
      <sheetName val=" 4งานท่อ"/>
      <sheetName val="5งาน ค.ส.ล"/>
      <sheetName val="UNIT summary"/>
      <sheetName val="Factor"/>
      <sheetName val="ค่าขนส่ง"/>
      <sheetName val=" ทั่วไปต่อหน่วย"/>
      <sheetName val="แบ่งงวดเงิน1"/>
      <sheetName val="แบ่งงวดเงิน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4"/>
      <sheetName val="ปร.4 เสาเข็ม 6.00 ม."/>
      <sheetName val="ปร.4 แผงค.ส.ล.กันดิน"/>
      <sheetName val="ปร.4 ทางเท้า"/>
      <sheetName val="ปร.4 ถนน ค.ส.ล."/>
      <sheetName val="ปร.4 รางU"/>
      <sheetName val="ปร.4 งานปรับปรุงเขื่อน"/>
      <sheetName val="ปร.4 งานปรับปรุงเขื่อนส่วนบน"/>
      <sheetName val="ปร.4 ท่อ PVC.4&quot;"/>
      <sheetName val="ปร.4 ท่อ PVC.2&quot;"/>
      <sheetName val="ธันวาคม"/>
      <sheetName val="Factor F ชลประทาน"/>
      <sheetName val="Factor F สะพาน"/>
    </sheetNames>
    <sheetDataSet>
      <sheetData sheetId="0"/>
      <sheetData sheetId="1" refreshError="1"/>
      <sheetData sheetId="2">
        <row r="17">
          <cell r="K17">
            <v>529084.44817500003</v>
          </cell>
        </row>
      </sheetData>
      <sheetData sheetId="3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N71"/>
  <sheetViews>
    <sheetView workbookViewId="0">
      <selection activeCell="E11" sqref="E11"/>
    </sheetView>
  </sheetViews>
  <sheetFormatPr defaultColWidth="9.33203125" defaultRowHeight="21"/>
  <cols>
    <col min="1" max="1" width="2.83203125" style="1" customWidth="1"/>
    <col min="2" max="2" width="20.83203125" style="1" customWidth="1"/>
    <col min="3" max="3" width="16.83203125" style="1" customWidth="1"/>
    <col min="4" max="4" width="13.83203125" style="1" customWidth="1"/>
    <col min="5" max="5" width="17.83203125" style="1" customWidth="1"/>
    <col min="6" max="6" width="21" style="1" customWidth="1"/>
    <col min="7" max="7" width="12" style="1" customWidth="1"/>
    <col min="8" max="8" width="15.1640625" style="1" customWidth="1"/>
    <col min="9" max="10" width="9.33203125" style="1"/>
    <col min="11" max="11" width="4.5" style="1" customWidth="1"/>
    <col min="12" max="12" width="22.1640625" style="1" customWidth="1"/>
    <col min="13" max="13" width="12" style="1" customWidth="1"/>
    <col min="14" max="14" width="19.6640625" style="1" customWidth="1"/>
    <col min="15" max="16384" width="9.33203125" style="1"/>
  </cols>
  <sheetData>
    <row r="1" spans="2:8" ht="15" customHeight="1" thickBot="1">
      <c r="B1" s="179"/>
      <c r="C1" s="179"/>
    </row>
    <row r="2" spans="2:8" ht="39" thickBot="1">
      <c r="B2" s="180" t="s">
        <v>62</v>
      </c>
      <c r="C2" s="181"/>
      <c r="D2" s="182" t="s">
        <v>36</v>
      </c>
      <c r="E2" s="183"/>
      <c r="F2" s="183"/>
      <c r="G2" s="183"/>
      <c r="H2" s="184"/>
    </row>
    <row r="3" spans="2:8" ht="26.25" customHeight="1">
      <c r="B3" s="2" t="s">
        <v>10</v>
      </c>
      <c r="C3" s="3">
        <v>0.15</v>
      </c>
      <c r="D3" s="40" t="s">
        <v>87</v>
      </c>
      <c r="H3" s="5"/>
    </row>
    <row r="4" spans="2:8" ht="31.5" customHeight="1">
      <c r="B4" s="2" t="s">
        <v>11</v>
      </c>
      <c r="C4" s="3">
        <v>0</v>
      </c>
      <c r="D4" s="185" t="s">
        <v>88</v>
      </c>
      <c r="E4" s="186"/>
      <c r="F4" s="186"/>
      <c r="H4" s="6"/>
    </row>
    <row r="5" spans="2:8" ht="24">
      <c r="B5" s="2" t="s">
        <v>12</v>
      </c>
      <c r="C5" s="34">
        <v>7.0000000000000007E-2</v>
      </c>
      <c r="H5" s="6"/>
    </row>
    <row r="6" spans="2:8" ht="32.25" customHeight="1">
      <c r="B6" s="2" t="s">
        <v>15</v>
      </c>
      <c r="C6" s="3">
        <v>7.0000000000000007E-2</v>
      </c>
      <c r="D6" s="7" t="s">
        <v>13</v>
      </c>
      <c r="E6" s="175" t="s">
        <v>14</v>
      </c>
      <c r="F6" s="175"/>
      <c r="H6" s="6"/>
    </row>
    <row r="7" spans="2:8" ht="16.5" customHeight="1" thickBot="1">
      <c r="B7" s="8"/>
      <c r="C7" s="9"/>
      <c r="H7" s="6"/>
    </row>
    <row r="8" spans="2:8" ht="24" thickTop="1">
      <c r="B8" s="10" t="s">
        <v>18</v>
      </c>
      <c r="C8" s="11" t="s">
        <v>19</v>
      </c>
      <c r="D8" s="12" t="s">
        <v>16</v>
      </c>
      <c r="E8" s="13">
        <f>B12</f>
        <v>20000000</v>
      </c>
      <c r="F8" s="14" t="s">
        <v>17</v>
      </c>
      <c r="H8" s="6"/>
    </row>
    <row r="9" spans="2:8" ht="24.75" thickBot="1">
      <c r="B9" s="15" t="s">
        <v>46</v>
      </c>
      <c r="C9" s="16"/>
      <c r="D9" s="17" t="s">
        <v>20</v>
      </c>
      <c r="E9" s="18">
        <f>ปร.4!H31</f>
        <v>0</v>
      </c>
      <c r="F9" s="1" t="s">
        <v>37</v>
      </c>
      <c r="H9" s="6"/>
    </row>
    <row r="10" spans="2:8" ht="24" thickTop="1">
      <c r="B10" s="36">
        <v>5000000</v>
      </c>
      <c r="C10" s="37">
        <v>1.3353999999999999</v>
      </c>
      <c r="D10" s="19" t="s">
        <v>21</v>
      </c>
      <c r="E10" s="20">
        <f>B13</f>
        <v>30000000</v>
      </c>
      <c r="F10" s="21" t="s">
        <v>22</v>
      </c>
      <c r="H10" s="6"/>
    </row>
    <row r="11" spans="2:8" ht="24" customHeight="1">
      <c r="B11" s="35">
        <v>10000000</v>
      </c>
      <c r="C11" s="38">
        <v>1.3001</v>
      </c>
      <c r="H11" s="6"/>
    </row>
    <row r="12" spans="2:8" ht="24" customHeight="1">
      <c r="B12" s="35">
        <v>20000000</v>
      </c>
      <c r="C12" s="39">
        <v>1.2569999999999999</v>
      </c>
      <c r="D12" s="23" t="s">
        <v>23</v>
      </c>
      <c r="E12" s="24">
        <f>VLOOKUP(E8,$B$10:$C$33,2,FALSE)</f>
        <v>1.2569999999999999</v>
      </c>
      <c r="F12" s="1" t="s">
        <v>24</v>
      </c>
      <c r="H12" s="6"/>
    </row>
    <row r="13" spans="2:8" ht="24" customHeight="1" thickBot="1">
      <c r="B13" s="35">
        <v>30000000</v>
      </c>
      <c r="C13" s="39">
        <v>1.2417</v>
      </c>
      <c r="D13" s="23" t="s">
        <v>25</v>
      </c>
      <c r="E13" s="24">
        <f>VLOOKUP(E10,$B$10:$C$33,2,FALSE)</f>
        <v>1.2417</v>
      </c>
      <c r="F13" s="1" t="s">
        <v>26</v>
      </c>
      <c r="H13" s="6"/>
    </row>
    <row r="14" spans="2:8" ht="24" customHeight="1" thickTop="1" thickBot="1">
      <c r="B14" s="35">
        <v>40000000</v>
      </c>
      <c r="C14" s="39">
        <v>1.2257</v>
      </c>
      <c r="D14" s="17" t="s">
        <v>13</v>
      </c>
      <c r="E14" s="25">
        <f>ROUND(E12-(((E12-E13)*(E9-E8))/(E10-E8)),4)</f>
        <v>1.2876000000000001</v>
      </c>
      <c r="F14" s="26" t="s">
        <v>27</v>
      </c>
      <c r="H14" s="6"/>
    </row>
    <row r="15" spans="2:8" ht="24" customHeight="1" thickTop="1">
      <c r="B15" s="35">
        <v>50000000</v>
      </c>
      <c r="C15" s="39">
        <v>1.2194</v>
      </c>
      <c r="D15" s="23" t="s">
        <v>28</v>
      </c>
      <c r="E15" s="27">
        <f>E9*E14</f>
        <v>0</v>
      </c>
      <c r="F15" s="26"/>
      <c r="H15" s="6"/>
    </row>
    <row r="16" spans="2:8" ht="24" customHeight="1">
      <c r="B16" s="35">
        <v>60000000</v>
      </c>
      <c r="C16" s="22"/>
      <c r="H16" s="6"/>
    </row>
    <row r="17" spans="2:8" ht="24" customHeight="1">
      <c r="B17" s="35">
        <v>70000000</v>
      </c>
      <c r="C17" s="22"/>
      <c r="D17" s="176" t="s">
        <v>38</v>
      </c>
      <c r="E17" s="177"/>
      <c r="F17" s="177"/>
      <c r="G17" s="177"/>
      <c r="H17" s="178"/>
    </row>
    <row r="18" spans="2:8" ht="24" customHeight="1" thickBot="1">
      <c r="B18" s="35">
        <v>80000000</v>
      </c>
      <c r="C18" s="22"/>
      <c r="D18" s="28"/>
      <c r="E18" s="28"/>
      <c r="F18" s="28"/>
      <c r="G18" s="28"/>
      <c r="H18" s="29"/>
    </row>
    <row r="19" spans="2:8" ht="24" customHeight="1">
      <c r="B19" s="35">
        <v>90000000</v>
      </c>
      <c r="C19" s="22"/>
    </row>
    <row r="20" spans="2:8" ht="24" customHeight="1">
      <c r="B20" s="35">
        <v>100000000</v>
      </c>
      <c r="C20" s="22"/>
    </row>
    <row r="21" spans="2:8" ht="24" customHeight="1">
      <c r="B21" s="35">
        <v>110</v>
      </c>
      <c r="C21" s="22"/>
    </row>
    <row r="22" spans="2:8" ht="24" customHeight="1">
      <c r="B22" s="35">
        <v>120</v>
      </c>
      <c r="C22" s="22"/>
    </row>
    <row r="23" spans="2:8" ht="24" customHeight="1">
      <c r="B23" s="35">
        <v>130</v>
      </c>
      <c r="C23" s="22"/>
      <c r="D23" s="30"/>
      <c r="E23" s="31"/>
      <c r="F23" s="26"/>
    </row>
    <row r="24" spans="2:8" ht="24" customHeight="1">
      <c r="B24" s="35">
        <v>140</v>
      </c>
      <c r="C24" s="22"/>
    </row>
    <row r="25" spans="2:8" ht="24" customHeight="1">
      <c r="B25" s="35">
        <v>150</v>
      </c>
      <c r="C25" s="22"/>
      <c r="G25" s="26"/>
    </row>
    <row r="26" spans="2:8" ht="24" customHeight="1">
      <c r="B26" s="35">
        <v>160</v>
      </c>
      <c r="C26" s="22"/>
    </row>
    <row r="27" spans="2:8" ht="24" customHeight="1">
      <c r="B27" s="35">
        <v>170</v>
      </c>
      <c r="C27" s="22"/>
      <c r="G27" s="26"/>
    </row>
    <row r="28" spans="2:8" ht="24" customHeight="1">
      <c r="B28" s="35">
        <v>180</v>
      </c>
      <c r="C28" s="22"/>
    </row>
    <row r="29" spans="2:8" ht="24" customHeight="1">
      <c r="B29" s="35">
        <v>190</v>
      </c>
      <c r="C29" s="22"/>
      <c r="G29" s="26"/>
    </row>
    <row r="30" spans="2:8" ht="24" customHeight="1">
      <c r="B30" s="35">
        <v>200</v>
      </c>
      <c r="C30" s="22"/>
    </row>
    <row r="31" spans="2:8" ht="24" customHeight="1">
      <c r="B31" s="35">
        <v>210</v>
      </c>
      <c r="C31" s="22"/>
      <c r="G31" s="26"/>
    </row>
    <row r="32" spans="2:8" ht="24" customHeight="1">
      <c r="B32" s="35">
        <v>220</v>
      </c>
      <c r="C32" s="22"/>
    </row>
    <row r="33" spans="2:11" ht="24" customHeight="1">
      <c r="B33" s="35">
        <v>230</v>
      </c>
      <c r="C33" s="22"/>
      <c r="G33" s="26"/>
    </row>
    <row r="34" spans="2:11">
      <c r="K34" s="1" t="s">
        <v>1</v>
      </c>
    </row>
    <row r="55" spans="10:10" ht="21.75" thickBot="1">
      <c r="J55" s="32"/>
    </row>
    <row r="66" spans="12:14">
      <c r="L66" s="33"/>
      <c r="M66" s="33"/>
      <c r="N66" s="33"/>
    </row>
    <row r="67" spans="12:14">
      <c r="L67" s="33"/>
      <c r="M67" s="33"/>
      <c r="N67" s="33"/>
    </row>
    <row r="68" spans="12:14">
      <c r="L68" s="33"/>
      <c r="M68" s="33"/>
      <c r="N68" s="33"/>
    </row>
    <row r="69" spans="12:14">
      <c r="L69" s="33"/>
      <c r="M69" s="33"/>
      <c r="N69" s="33"/>
    </row>
    <row r="70" spans="12:14">
      <c r="L70" s="33"/>
      <c r="M70" s="33"/>
      <c r="N70" s="33"/>
    </row>
    <row r="71" spans="12:14">
      <c r="L71" s="33"/>
      <c r="M71" s="33"/>
      <c r="N71" s="33"/>
    </row>
  </sheetData>
  <mergeCells count="6">
    <mergeCell ref="E6:F6"/>
    <mergeCell ref="D17:H17"/>
    <mergeCell ref="B1:C1"/>
    <mergeCell ref="B2:C2"/>
    <mergeCell ref="D2:H2"/>
    <mergeCell ref="D4:F4"/>
  </mergeCells>
  <phoneticPr fontId="91" type="noConversion"/>
  <pageMargins left="0.13" right="0.14000000000000001" top="0.67" bottom="0.37" header="0.5" footer="0.2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N71"/>
  <sheetViews>
    <sheetView workbookViewId="0">
      <selection activeCell="E11" sqref="E11"/>
    </sheetView>
  </sheetViews>
  <sheetFormatPr defaultColWidth="9.33203125" defaultRowHeight="21"/>
  <cols>
    <col min="1" max="1" width="2.83203125" style="1" customWidth="1"/>
    <col min="2" max="2" width="20.83203125" style="1" customWidth="1"/>
    <col min="3" max="3" width="16.83203125" style="1" customWidth="1"/>
    <col min="4" max="4" width="13.83203125" style="1" customWidth="1"/>
    <col min="5" max="5" width="17.83203125" style="1" customWidth="1"/>
    <col min="6" max="6" width="21" style="1" customWidth="1"/>
    <col min="7" max="7" width="12" style="1" customWidth="1"/>
    <col min="8" max="8" width="15.1640625" style="1" customWidth="1"/>
    <col min="9" max="10" width="9.33203125" style="1"/>
    <col min="11" max="11" width="4.5" style="1" customWidth="1"/>
    <col min="12" max="12" width="22.1640625" style="1" customWidth="1"/>
    <col min="13" max="13" width="12" style="1" customWidth="1"/>
    <col min="14" max="14" width="19.6640625" style="1" customWidth="1"/>
    <col min="15" max="16384" width="9.33203125" style="1"/>
  </cols>
  <sheetData>
    <row r="1" spans="2:12" ht="15" customHeight="1" thickBot="1">
      <c r="B1" s="179"/>
      <c r="C1" s="179"/>
    </row>
    <row r="2" spans="2:12" ht="39" thickBot="1">
      <c r="B2" s="187" t="s">
        <v>61</v>
      </c>
      <c r="C2" s="188"/>
      <c r="D2" s="182" t="s">
        <v>36</v>
      </c>
      <c r="E2" s="183"/>
      <c r="F2" s="183"/>
      <c r="G2" s="183"/>
      <c r="H2" s="184"/>
    </row>
    <row r="3" spans="2:12" ht="26.25" customHeight="1">
      <c r="B3" s="2" t="s">
        <v>10</v>
      </c>
      <c r="C3" s="3">
        <v>0.15</v>
      </c>
      <c r="D3" s="4" t="s">
        <v>87</v>
      </c>
      <c r="H3" s="5"/>
    </row>
    <row r="4" spans="2:12" ht="31.5" customHeight="1">
      <c r="B4" s="2" t="s">
        <v>11</v>
      </c>
      <c r="C4" s="3">
        <v>0</v>
      </c>
      <c r="D4" s="189" t="s">
        <v>88</v>
      </c>
      <c r="E4" s="190"/>
      <c r="F4" s="190"/>
      <c r="H4" s="6"/>
    </row>
    <row r="5" spans="2:12" ht="24">
      <c r="B5" s="2" t="s">
        <v>12</v>
      </c>
      <c r="C5" s="34">
        <v>7.0000000000000007E-2</v>
      </c>
      <c r="H5" s="6"/>
    </row>
    <row r="6" spans="2:12" ht="32.25" customHeight="1">
      <c r="B6" s="2" t="s">
        <v>15</v>
      </c>
      <c r="C6" s="3">
        <v>7.0000000000000007E-2</v>
      </c>
      <c r="D6" s="7" t="s">
        <v>13</v>
      </c>
      <c r="E6" s="175" t="s">
        <v>14</v>
      </c>
      <c r="F6" s="175"/>
      <c r="H6" s="6"/>
      <c r="L6" s="1">
        <v>13595738</v>
      </c>
    </row>
    <row r="7" spans="2:12" ht="16.5" customHeight="1" thickBot="1">
      <c r="B7" s="8"/>
      <c r="C7" s="9"/>
      <c r="H7" s="6"/>
    </row>
    <row r="8" spans="2:12" ht="24" thickTop="1">
      <c r="B8" s="10" t="s">
        <v>18</v>
      </c>
      <c r="C8" s="11" t="s">
        <v>19</v>
      </c>
      <c r="D8" s="12" t="s">
        <v>16</v>
      </c>
      <c r="E8" s="13">
        <f>B13</f>
        <v>20000000</v>
      </c>
      <c r="F8" s="14" t="s">
        <v>17</v>
      </c>
      <c r="H8" s="6"/>
    </row>
    <row r="9" spans="2:12" ht="24.75" thickBot="1">
      <c r="B9" s="15" t="s">
        <v>46</v>
      </c>
      <c r="C9" s="16"/>
      <c r="D9" s="17" t="s">
        <v>20</v>
      </c>
      <c r="E9" s="18">
        <f>+ปร.4!H31</f>
        <v>0</v>
      </c>
      <c r="F9" s="1" t="s">
        <v>37</v>
      </c>
      <c r="H9" s="6"/>
      <c r="L9" s="1" t="e">
        <f>#REF!+#REF!+#REF!+#REF!+'[7]ปร.4 แผงค.ส.ล.กันดิน'!K17+#REF!</f>
        <v>#REF!</v>
      </c>
    </row>
    <row r="10" spans="2:12" ht="24" thickTop="1">
      <c r="B10" s="35">
        <v>5000000</v>
      </c>
      <c r="C10" s="37">
        <v>1.2762</v>
      </c>
      <c r="D10" s="19" t="s">
        <v>21</v>
      </c>
      <c r="E10" s="20">
        <f>B14</f>
        <v>25000000</v>
      </c>
      <c r="F10" s="21" t="s">
        <v>22</v>
      </c>
      <c r="H10" s="6"/>
    </row>
    <row r="11" spans="2:12" ht="23.25">
      <c r="B11" s="35">
        <v>10000000</v>
      </c>
      <c r="C11" s="38">
        <v>1.2416</v>
      </c>
      <c r="H11" s="6"/>
    </row>
    <row r="12" spans="2:12" ht="23.25">
      <c r="B12" s="35">
        <v>15000000</v>
      </c>
      <c r="C12" s="39">
        <v>1.2336</v>
      </c>
      <c r="D12" s="23" t="s">
        <v>23</v>
      </c>
      <c r="E12" s="24">
        <f>VLOOKUP(E8,$B$10:$C$33,2,FALSE)</f>
        <v>1.2256</v>
      </c>
      <c r="F12" s="1" t="s">
        <v>24</v>
      </c>
      <c r="H12" s="6"/>
    </row>
    <row r="13" spans="2:12" ht="24" thickBot="1">
      <c r="B13" s="35">
        <v>20000000</v>
      </c>
      <c r="C13" s="39">
        <v>1.2256</v>
      </c>
      <c r="D13" s="23" t="s">
        <v>25</v>
      </c>
      <c r="E13" s="24">
        <f>VLOOKUP(E10,$B$10:$C$33,2,FALSE)</f>
        <v>1.2096</v>
      </c>
      <c r="F13" s="1" t="s">
        <v>26</v>
      </c>
      <c r="H13" s="6"/>
    </row>
    <row r="14" spans="2:12" ht="27.75" thickTop="1" thickBot="1">
      <c r="B14" s="35">
        <v>25000000</v>
      </c>
      <c r="C14" s="39">
        <v>1.2096</v>
      </c>
      <c r="D14" s="17" t="s">
        <v>13</v>
      </c>
      <c r="E14" s="25">
        <f>ROUND(E12-(((E12-E13)*(E9-E8))/(E10-E8)),4)</f>
        <v>1.2896000000000001</v>
      </c>
      <c r="F14" s="26" t="s">
        <v>27</v>
      </c>
      <c r="H14" s="6"/>
    </row>
    <row r="15" spans="2:12" ht="24" thickTop="1">
      <c r="B15" s="35">
        <v>30000000</v>
      </c>
      <c r="C15" s="39">
        <v>1.2071000000000001</v>
      </c>
      <c r="D15" s="23" t="s">
        <v>28</v>
      </c>
      <c r="E15" s="27">
        <f>E9*E14</f>
        <v>0</v>
      </c>
      <c r="F15" s="26"/>
      <c r="H15" s="6"/>
    </row>
    <row r="16" spans="2:12" ht="23.25">
      <c r="B16" s="35">
        <v>35000000</v>
      </c>
      <c r="C16" s="39">
        <v>1.2012</v>
      </c>
      <c r="H16" s="6"/>
    </row>
    <row r="17" spans="2:8" ht="23.25">
      <c r="B17" s="35">
        <v>40000000</v>
      </c>
      <c r="C17" s="22"/>
      <c r="D17" s="176" t="s">
        <v>38</v>
      </c>
      <c r="E17" s="177"/>
      <c r="F17" s="177"/>
      <c r="G17" s="177"/>
      <c r="H17" s="178"/>
    </row>
    <row r="18" spans="2:8" ht="24" thickBot="1">
      <c r="B18" s="35">
        <v>45000000</v>
      </c>
      <c r="C18" s="22"/>
      <c r="D18" s="28"/>
      <c r="E18" s="28"/>
      <c r="F18" s="28"/>
      <c r="G18" s="28"/>
      <c r="H18" s="29"/>
    </row>
    <row r="19" spans="2:8" ht="26.25" customHeight="1">
      <c r="B19" s="35">
        <v>50000000</v>
      </c>
      <c r="C19" s="22"/>
    </row>
    <row r="20" spans="2:8" ht="23.25">
      <c r="B20" s="35">
        <v>55000000</v>
      </c>
      <c r="C20" s="22"/>
    </row>
    <row r="21" spans="2:8" ht="23.25">
      <c r="B21" s="35">
        <v>60000000</v>
      </c>
      <c r="C21" s="22"/>
    </row>
    <row r="22" spans="2:8" ht="23.25">
      <c r="B22" s="35">
        <v>65000000</v>
      </c>
      <c r="C22" s="22"/>
    </row>
    <row r="23" spans="2:8" ht="23.25">
      <c r="B23" s="35">
        <v>70000000</v>
      </c>
      <c r="C23" s="22"/>
      <c r="D23" s="30"/>
      <c r="E23" s="31"/>
      <c r="F23" s="26"/>
    </row>
    <row r="24" spans="2:8" ht="23.25">
      <c r="B24" s="35">
        <v>75000000</v>
      </c>
      <c r="C24" s="22"/>
    </row>
    <row r="25" spans="2:8" ht="23.25">
      <c r="B25" s="35">
        <v>80000000</v>
      </c>
      <c r="C25" s="22"/>
      <c r="G25" s="26"/>
    </row>
    <row r="26" spans="2:8" ht="23.25">
      <c r="B26" s="35">
        <v>85000000</v>
      </c>
      <c r="C26" s="22"/>
    </row>
    <row r="27" spans="2:8" ht="23.25">
      <c r="B27" s="35">
        <v>90000000</v>
      </c>
      <c r="C27" s="22"/>
      <c r="G27" s="26"/>
    </row>
    <row r="28" spans="2:8" ht="23.25">
      <c r="B28" s="35">
        <v>95000000</v>
      </c>
      <c r="C28" s="22"/>
    </row>
    <row r="29" spans="2:8" ht="23.25">
      <c r="B29" s="35">
        <v>100000000</v>
      </c>
      <c r="C29" s="22"/>
      <c r="G29" s="26"/>
    </row>
    <row r="30" spans="2:8" ht="23.25">
      <c r="B30" s="35">
        <v>105000000</v>
      </c>
      <c r="C30" s="22"/>
    </row>
    <row r="31" spans="2:8" ht="23.25">
      <c r="B31" s="35">
        <v>110000000</v>
      </c>
      <c r="C31" s="22"/>
      <c r="G31" s="26"/>
    </row>
    <row r="32" spans="2:8" ht="23.25">
      <c r="B32" s="35">
        <v>115000000</v>
      </c>
      <c r="C32" s="22"/>
    </row>
    <row r="33" spans="2:11" ht="30" customHeight="1">
      <c r="B33" s="35">
        <v>120000000</v>
      </c>
      <c r="C33" s="22"/>
      <c r="G33" s="26"/>
    </row>
    <row r="34" spans="2:11">
      <c r="K34" s="1" t="s">
        <v>1</v>
      </c>
    </row>
    <row r="55" spans="10:10" ht="21.75" thickBot="1">
      <c r="J55" s="32"/>
    </row>
    <row r="66" spans="12:14">
      <c r="L66" s="33"/>
      <c r="M66" s="33"/>
      <c r="N66" s="33"/>
    </row>
    <row r="67" spans="12:14">
      <c r="L67" s="33"/>
      <c r="M67" s="33"/>
      <c r="N67" s="33"/>
    </row>
    <row r="68" spans="12:14">
      <c r="L68" s="33"/>
      <c r="M68" s="33"/>
      <c r="N68" s="33"/>
    </row>
    <row r="69" spans="12:14">
      <c r="L69" s="33"/>
      <c r="M69" s="33"/>
      <c r="N69" s="33"/>
    </row>
    <row r="70" spans="12:14">
      <c r="L70" s="33"/>
      <c r="M70" s="33"/>
      <c r="N70" s="33"/>
    </row>
    <row r="71" spans="12:14">
      <c r="L71" s="33"/>
      <c r="M71" s="33"/>
      <c r="N71" s="33"/>
    </row>
  </sheetData>
  <mergeCells count="6">
    <mergeCell ref="E6:F6"/>
    <mergeCell ref="D17:H17"/>
    <mergeCell ref="B1:C1"/>
    <mergeCell ref="B2:C2"/>
    <mergeCell ref="D2:H2"/>
    <mergeCell ref="D4:F4"/>
  </mergeCells>
  <phoneticPr fontId="91" type="noConversion"/>
  <pageMargins left="0.13" right="0.14000000000000001" top="0.67" bottom="0.37" header="0.5" footer="0.2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38"/>
  <sheetViews>
    <sheetView showGridLines="0" view="pageBreakPreview" zoomScale="120" zoomScaleNormal="120" zoomScaleSheetLayoutView="120" workbookViewId="0">
      <selection activeCell="M28" sqref="M28"/>
    </sheetView>
  </sheetViews>
  <sheetFormatPr defaultColWidth="9.33203125" defaultRowHeight="24"/>
  <cols>
    <col min="1" max="1" width="2.33203125" style="124" customWidth="1"/>
    <col min="2" max="2" width="8" style="124" customWidth="1"/>
    <col min="3" max="3" width="9.33203125" style="124"/>
    <col min="4" max="4" width="11.6640625" style="124" customWidth="1"/>
    <col min="5" max="5" width="33" style="124" customWidth="1"/>
    <col min="6" max="6" width="3.83203125" style="124" customWidth="1"/>
    <col min="7" max="7" width="19.6640625" style="124" customWidth="1"/>
    <col min="8" max="8" width="6.83203125" style="124" customWidth="1"/>
    <col min="9" max="9" width="7.83203125" style="124" customWidth="1"/>
    <col min="10" max="10" width="21.83203125" style="124" customWidth="1"/>
    <col min="11" max="11" width="3" style="124" customWidth="1"/>
    <col min="12" max="16384" width="9.33203125" style="124"/>
  </cols>
  <sheetData>
    <row r="1" spans="1:11" ht="34.5" customHeight="1">
      <c r="A1" s="195" t="s">
        <v>63</v>
      </c>
      <c r="B1" s="195"/>
      <c r="C1" s="195"/>
      <c r="D1" s="195"/>
      <c r="E1" s="195"/>
      <c r="F1" s="195"/>
      <c r="G1" s="195"/>
      <c r="H1" s="195"/>
      <c r="I1" s="195"/>
      <c r="J1" s="195"/>
      <c r="K1" s="123"/>
    </row>
    <row r="2" spans="1:11">
      <c r="B2" s="125" t="s">
        <v>33</v>
      </c>
      <c r="D2" s="124" t="s">
        <v>29</v>
      </c>
    </row>
    <row r="3" spans="1:11">
      <c r="B3" s="125" t="s">
        <v>50</v>
      </c>
      <c r="D3" s="126" t="str">
        <f>ปร.4!D3</f>
        <v>โครงการก่อสร้างเขื่อนป้องกันตลิ่งริมคลองขุนจิต</v>
      </c>
    </row>
    <row r="4" spans="1:11">
      <c r="B4" s="125" t="s">
        <v>51</v>
      </c>
      <c r="D4" s="127" t="str">
        <f>ปร.4!D4</f>
        <v>ตำบลตะเคียนเตี้ย อำเภอบางละมุง จังหวัดชลบุรี</v>
      </c>
    </row>
    <row r="5" spans="1:11">
      <c r="B5" s="124" t="s">
        <v>52</v>
      </c>
      <c r="E5" s="198" t="s">
        <v>29</v>
      </c>
      <c r="F5" s="198"/>
      <c r="G5" s="198"/>
    </row>
    <row r="6" spans="1:11">
      <c r="B6" s="125" t="s">
        <v>53</v>
      </c>
      <c r="E6" s="128" t="str">
        <f>ปร.4!J3</f>
        <v>ยผจ.ชบ  32/2566</v>
      </c>
      <c r="F6" s="128"/>
      <c r="G6" s="128"/>
    </row>
    <row r="7" spans="1:11">
      <c r="B7" s="129" t="s">
        <v>99</v>
      </c>
      <c r="D7" s="130" t="str">
        <f>ปร.4!J4</f>
        <v>วันที่ 11 พฤศจิกายน 2567</v>
      </c>
      <c r="E7" s="129"/>
      <c r="G7" s="131"/>
    </row>
    <row r="8" spans="1:11" ht="37.5" customHeight="1">
      <c r="A8" s="132"/>
      <c r="B8" s="133" t="s">
        <v>4</v>
      </c>
      <c r="C8" s="134" t="s">
        <v>2</v>
      </c>
      <c r="D8" s="135"/>
      <c r="E8" s="135"/>
      <c r="F8" s="135"/>
      <c r="G8" s="134" t="s">
        <v>54</v>
      </c>
      <c r="H8" s="135"/>
      <c r="I8" s="135"/>
      <c r="J8" s="136" t="s">
        <v>3</v>
      </c>
    </row>
    <row r="9" spans="1:11" ht="25.5" customHeight="1">
      <c r="B9" s="137">
        <v>1</v>
      </c>
      <c r="C9" s="138" t="s">
        <v>59</v>
      </c>
      <c r="D9" s="139"/>
      <c r="E9" s="139"/>
      <c r="F9" s="139"/>
      <c r="G9" s="140">
        <f>+ปร.4!K32</f>
        <v>0</v>
      </c>
      <c r="H9" s="141"/>
      <c r="I9" s="139"/>
      <c r="J9" s="142"/>
    </row>
    <row r="10" spans="1:11" ht="25.5" customHeight="1">
      <c r="B10" s="143">
        <v>2</v>
      </c>
      <c r="C10" s="144" t="s">
        <v>35</v>
      </c>
      <c r="E10" s="145">
        <v>0.15</v>
      </c>
      <c r="G10" s="146"/>
      <c r="H10" s="147"/>
      <c r="J10" s="148"/>
    </row>
    <row r="11" spans="1:11" ht="25.5" customHeight="1">
      <c r="B11" s="143">
        <v>3</v>
      </c>
      <c r="C11" s="144" t="s">
        <v>34</v>
      </c>
      <c r="E11" s="145">
        <v>0</v>
      </c>
      <c r="G11" s="146"/>
      <c r="H11" s="147"/>
      <c r="J11" s="148"/>
    </row>
    <row r="12" spans="1:11" ht="25.5" customHeight="1">
      <c r="B12" s="143">
        <v>4</v>
      </c>
      <c r="C12" s="144" t="s">
        <v>12</v>
      </c>
      <c r="E12" s="145">
        <v>7.0000000000000007E-2</v>
      </c>
      <c r="G12" s="146"/>
      <c r="H12" s="147"/>
      <c r="J12" s="148"/>
    </row>
    <row r="13" spans="1:11" ht="25.5" customHeight="1">
      <c r="B13" s="143">
        <v>5</v>
      </c>
      <c r="C13" s="144" t="s">
        <v>58</v>
      </c>
      <c r="E13" s="145">
        <v>7.0000000000000007E-2</v>
      </c>
      <c r="G13" s="146"/>
      <c r="H13" s="147"/>
      <c r="J13" s="148"/>
    </row>
    <row r="14" spans="1:11" s="149" customFormat="1" ht="4.5" customHeight="1">
      <c r="B14" s="150"/>
      <c r="C14" s="151"/>
      <c r="E14" s="152"/>
      <c r="G14" s="153"/>
      <c r="H14" s="154"/>
      <c r="J14" s="155"/>
    </row>
    <row r="15" spans="1:11" ht="25.5" customHeight="1">
      <c r="B15" s="137" t="s">
        <v>55</v>
      </c>
      <c r="C15" s="138" t="s">
        <v>56</v>
      </c>
      <c r="D15" s="139"/>
      <c r="E15" s="139"/>
      <c r="F15" s="156"/>
      <c r="G15" s="146">
        <f>G9</f>
        <v>0</v>
      </c>
      <c r="H15" s="147"/>
      <c r="J15" s="148"/>
    </row>
    <row r="16" spans="1:11" ht="25.5" customHeight="1">
      <c r="B16" s="157"/>
      <c r="C16" s="157" t="s">
        <v>57</v>
      </c>
      <c r="D16" s="158"/>
      <c r="E16" s="158"/>
      <c r="F16" s="159"/>
      <c r="G16" s="153">
        <v>25000000</v>
      </c>
      <c r="H16" s="160"/>
      <c r="J16" s="148"/>
    </row>
    <row r="17" spans="1:19" ht="27" customHeight="1">
      <c r="B17" s="157"/>
      <c r="C17" s="161" t="s">
        <v>9</v>
      </c>
      <c r="D17" s="162"/>
      <c r="E17" s="196" t="str">
        <f>BAHTTEXT(G16)</f>
        <v>ยี่สิบห้าล้านบาทถ้วน</v>
      </c>
      <c r="F17" s="196"/>
      <c r="G17" s="196"/>
      <c r="H17" s="196"/>
      <c r="I17" s="197"/>
      <c r="J17" s="163"/>
    </row>
    <row r="18" spans="1:19" ht="5.25" customHeight="1">
      <c r="C18" s="164"/>
      <c r="D18" s="165"/>
      <c r="E18" s="132"/>
      <c r="F18" s="132"/>
      <c r="G18" s="132"/>
      <c r="H18" s="132"/>
      <c r="I18" s="132"/>
    </row>
    <row r="19" spans="1:19" s="106" customFormat="1">
      <c r="A19" s="166"/>
      <c r="B19" s="166"/>
      <c r="C19" s="166"/>
      <c r="D19" s="194"/>
      <c r="E19" s="193"/>
      <c r="F19" s="193"/>
      <c r="G19" s="193"/>
      <c r="H19" s="193"/>
      <c r="I19" s="193"/>
      <c r="J19" s="166"/>
      <c r="K19" s="167"/>
      <c r="L19" s="167"/>
      <c r="M19" s="167"/>
    </row>
    <row r="20" spans="1:19" s="106" customFormat="1">
      <c r="A20" s="166"/>
      <c r="B20" s="166"/>
      <c r="C20" s="166"/>
      <c r="D20" s="194"/>
      <c r="E20" s="193"/>
      <c r="F20" s="193"/>
      <c r="G20" s="193"/>
      <c r="H20" s="193"/>
      <c r="I20" s="193"/>
      <c r="J20" s="166"/>
      <c r="K20" s="167"/>
      <c r="L20" s="167"/>
      <c r="M20" s="167"/>
    </row>
    <row r="21" spans="1:19" s="106" customFormat="1">
      <c r="A21" s="166"/>
      <c r="B21" s="166"/>
      <c r="C21" s="166"/>
      <c r="D21" s="168"/>
      <c r="E21" s="191"/>
      <c r="F21" s="191"/>
      <c r="G21" s="191"/>
      <c r="H21" s="169"/>
      <c r="J21" s="166"/>
      <c r="K21" s="167"/>
      <c r="L21" s="167"/>
      <c r="M21" s="167"/>
    </row>
    <row r="22" spans="1:19" s="106" customFormat="1">
      <c r="A22" s="166"/>
      <c r="B22" s="166"/>
      <c r="C22" s="166"/>
      <c r="D22" s="170"/>
      <c r="E22" s="191"/>
      <c r="F22" s="191"/>
      <c r="G22" s="191"/>
      <c r="H22" s="170"/>
      <c r="J22" s="166"/>
      <c r="K22" s="167"/>
      <c r="L22" s="167"/>
      <c r="M22" s="167"/>
    </row>
    <row r="23" spans="1:19" s="106" customFormat="1">
      <c r="A23" s="166"/>
      <c r="B23" s="166"/>
      <c r="C23" s="166"/>
      <c r="D23" s="170"/>
      <c r="E23" s="191"/>
      <c r="F23" s="191"/>
      <c r="G23" s="191"/>
      <c r="H23" s="170"/>
      <c r="I23" s="166"/>
      <c r="J23" s="166"/>
      <c r="K23" s="167"/>
      <c r="L23" s="167"/>
      <c r="M23" s="167"/>
    </row>
    <row r="24" spans="1:19" s="106" customFormat="1" ht="11.25" customHeight="1">
      <c r="A24" s="166"/>
      <c r="B24" s="166"/>
      <c r="C24" s="166"/>
      <c r="D24" s="170"/>
      <c r="E24" s="171"/>
      <c r="F24" s="171"/>
      <c r="G24" s="171"/>
      <c r="H24" s="170"/>
      <c r="I24" s="166"/>
      <c r="J24" s="166"/>
      <c r="K24" s="167"/>
      <c r="L24" s="167"/>
      <c r="M24" s="167"/>
    </row>
    <row r="25" spans="1:19" s="106" customFormat="1">
      <c r="A25" s="166"/>
      <c r="B25" s="166"/>
      <c r="C25" s="172"/>
      <c r="D25" s="192"/>
      <c r="E25" s="193"/>
      <c r="F25" s="193"/>
      <c r="G25" s="193"/>
      <c r="H25" s="193"/>
      <c r="K25" s="167"/>
      <c r="L25" s="167"/>
      <c r="M25" s="167"/>
    </row>
    <row r="26" spans="1:19" s="106" customFormat="1">
      <c r="A26" s="166"/>
      <c r="B26" s="166"/>
      <c r="C26" s="166"/>
      <c r="D26" s="168"/>
      <c r="E26" s="191"/>
      <c r="F26" s="191"/>
      <c r="G26" s="191"/>
      <c r="H26" s="169"/>
      <c r="J26" s="166"/>
      <c r="K26" s="167"/>
      <c r="L26" s="167"/>
      <c r="M26" s="167"/>
    </row>
    <row r="27" spans="1:19" s="106" customFormat="1">
      <c r="A27" s="166"/>
      <c r="B27" s="166"/>
      <c r="C27" s="166"/>
      <c r="D27" s="170"/>
      <c r="E27" s="191"/>
      <c r="F27" s="191"/>
      <c r="G27" s="191"/>
      <c r="H27" s="170"/>
      <c r="I27" s="166"/>
      <c r="J27" s="166"/>
      <c r="K27" s="167"/>
      <c r="L27" s="167"/>
      <c r="M27" s="167"/>
    </row>
    <row r="28" spans="1:19" s="106" customFormat="1">
      <c r="A28" s="166"/>
      <c r="B28" s="166"/>
      <c r="C28" s="166"/>
      <c r="D28" s="170"/>
      <c r="E28" s="191"/>
      <c r="F28" s="191"/>
      <c r="G28" s="191"/>
      <c r="H28" s="170"/>
      <c r="J28" s="166"/>
    </row>
    <row r="29" spans="1:19" s="106" customFormat="1" ht="12.75" customHeight="1">
      <c r="A29" s="166"/>
      <c r="B29" s="166"/>
      <c r="C29" s="166"/>
      <c r="D29" s="192"/>
      <c r="E29" s="193"/>
      <c r="F29" s="193"/>
      <c r="G29" s="193"/>
      <c r="H29" s="193"/>
      <c r="I29" s="166"/>
      <c r="J29" s="166"/>
    </row>
    <row r="30" spans="1:19" s="106" customFormat="1">
      <c r="A30" s="166"/>
      <c r="B30" s="166"/>
      <c r="C30" s="172"/>
      <c r="D30" s="170"/>
      <c r="E30" s="170"/>
      <c r="F30" s="170"/>
      <c r="G30" s="170"/>
      <c r="H30" s="170"/>
      <c r="N30" s="173"/>
      <c r="O30" s="192"/>
      <c r="P30" s="192"/>
      <c r="Q30" s="192"/>
      <c r="R30" s="174"/>
      <c r="S30" s="166"/>
    </row>
    <row r="31" spans="1:19" s="106" customFormat="1" ht="18.75" customHeight="1">
      <c r="A31" s="166"/>
      <c r="B31" s="166"/>
      <c r="C31" s="166"/>
      <c r="D31" s="168"/>
      <c r="E31" s="191"/>
      <c r="F31" s="191"/>
      <c r="G31" s="191"/>
      <c r="H31" s="169"/>
      <c r="J31" s="166"/>
      <c r="N31" s="166"/>
      <c r="O31" s="192"/>
      <c r="P31" s="192"/>
      <c r="Q31" s="192"/>
      <c r="R31" s="166"/>
      <c r="S31" s="166"/>
    </row>
    <row r="32" spans="1:19" s="106" customFormat="1">
      <c r="A32" s="166"/>
      <c r="B32" s="166"/>
      <c r="C32" s="166"/>
      <c r="D32" s="170"/>
      <c r="E32" s="191"/>
      <c r="F32" s="191"/>
      <c r="G32" s="191"/>
      <c r="H32" s="170"/>
      <c r="I32" s="166"/>
      <c r="J32" s="166"/>
      <c r="N32" s="166"/>
      <c r="O32" s="192"/>
      <c r="P32" s="192"/>
      <c r="Q32" s="192"/>
      <c r="R32" s="166"/>
      <c r="S32" s="166"/>
    </row>
    <row r="33" spans="1:19" s="106" customFormat="1">
      <c r="A33" s="166"/>
      <c r="B33" s="166"/>
      <c r="C33" s="166"/>
      <c r="D33" s="170"/>
      <c r="E33" s="191"/>
      <c r="F33" s="191"/>
      <c r="G33" s="191"/>
      <c r="H33" s="170"/>
      <c r="J33" s="166"/>
      <c r="N33" s="192"/>
      <c r="O33" s="193"/>
      <c r="P33" s="193"/>
      <c r="Q33" s="193"/>
      <c r="R33" s="193"/>
      <c r="S33" s="166"/>
    </row>
    <row r="34" spans="1:19" s="106" customFormat="1" ht="12.75" customHeight="1">
      <c r="A34" s="166"/>
      <c r="B34" s="166"/>
      <c r="C34" s="166"/>
      <c r="D34" s="192"/>
      <c r="E34" s="193"/>
      <c r="F34" s="193"/>
      <c r="G34" s="193"/>
      <c r="H34" s="193"/>
      <c r="N34" s="166"/>
      <c r="O34" s="166"/>
      <c r="P34" s="166"/>
      <c r="Q34" s="166"/>
      <c r="R34" s="166"/>
      <c r="S34" s="166"/>
    </row>
    <row r="35" spans="1:19" s="106" customFormat="1">
      <c r="A35" s="166"/>
      <c r="B35" s="166"/>
      <c r="C35" s="172"/>
      <c r="D35" s="170"/>
      <c r="E35" s="170"/>
      <c r="F35" s="170"/>
      <c r="G35" s="170"/>
      <c r="H35" s="170"/>
      <c r="N35" s="173"/>
      <c r="O35" s="192"/>
      <c r="P35" s="192"/>
      <c r="Q35" s="192"/>
      <c r="R35" s="174"/>
      <c r="S35" s="166"/>
    </row>
    <row r="36" spans="1:19" s="106" customFormat="1">
      <c r="A36" s="166"/>
      <c r="B36" s="166"/>
      <c r="C36" s="166"/>
      <c r="D36" s="168"/>
      <c r="E36" s="191"/>
      <c r="F36" s="191"/>
      <c r="G36" s="191"/>
      <c r="H36" s="169"/>
      <c r="J36" s="166"/>
      <c r="N36" s="166"/>
      <c r="O36" s="192"/>
      <c r="P36" s="192"/>
      <c r="Q36" s="192"/>
      <c r="R36" s="166"/>
      <c r="S36" s="166"/>
    </row>
    <row r="37" spans="1:19" s="106" customFormat="1">
      <c r="A37" s="166"/>
      <c r="B37" s="166"/>
      <c r="C37" s="166"/>
      <c r="D37" s="170"/>
      <c r="E37" s="191"/>
      <c r="F37" s="191"/>
      <c r="G37" s="191"/>
      <c r="H37" s="170"/>
      <c r="I37" s="166"/>
      <c r="J37" s="166"/>
      <c r="N37" s="166"/>
      <c r="O37" s="192"/>
      <c r="P37" s="192"/>
      <c r="Q37" s="192"/>
      <c r="R37" s="166"/>
      <c r="S37" s="166"/>
    </row>
    <row r="38" spans="1:19" s="106" customFormat="1">
      <c r="A38" s="166"/>
      <c r="B38" s="166"/>
      <c r="C38" s="166"/>
      <c r="D38" s="166"/>
      <c r="E38" s="174"/>
      <c r="J38" s="166"/>
      <c r="N38" s="192"/>
      <c r="O38" s="193"/>
      <c r="P38" s="193"/>
      <c r="Q38" s="193"/>
      <c r="R38" s="193"/>
      <c r="S38" s="166"/>
    </row>
  </sheetData>
  <mergeCells count="27">
    <mergeCell ref="D34:H34"/>
    <mergeCell ref="E36:G36"/>
    <mergeCell ref="A1:J1"/>
    <mergeCell ref="E17:I17"/>
    <mergeCell ref="E5:G5"/>
    <mergeCell ref="E21:G21"/>
    <mergeCell ref="E22:G22"/>
    <mergeCell ref="E23:G23"/>
    <mergeCell ref="D25:H25"/>
    <mergeCell ref="E26:G26"/>
    <mergeCell ref="E27:G27"/>
    <mergeCell ref="E37:G37"/>
    <mergeCell ref="O37:Q37"/>
    <mergeCell ref="N38:R38"/>
    <mergeCell ref="D19:I19"/>
    <mergeCell ref="D20:I20"/>
    <mergeCell ref="O31:Q31"/>
    <mergeCell ref="O32:Q32"/>
    <mergeCell ref="N33:R33"/>
    <mergeCell ref="O35:Q35"/>
    <mergeCell ref="O36:Q36"/>
    <mergeCell ref="O30:Q30"/>
    <mergeCell ref="E28:G28"/>
    <mergeCell ref="D29:H29"/>
    <mergeCell ref="E31:G31"/>
    <mergeCell ref="E32:G32"/>
    <mergeCell ref="E33:G33"/>
  </mergeCells>
  <phoneticPr fontId="91" type="noConversion"/>
  <printOptions gridLinesSet="0"/>
  <pageMargins left="0.23" right="0.14000000000000001" top="0.48" bottom="0.24" header="0.25" footer="0.2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50"/>
  <sheetViews>
    <sheetView showGridLines="0" tabSelected="1" view="pageBreakPreview" zoomScaleNormal="100" zoomScaleSheetLayoutView="100" workbookViewId="0">
      <selection activeCell="P36" sqref="P36"/>
    </sheetView>
  </sheetViews>
  <sheetFormatPr defaultColWidth="9.33203125" defaultRowHeight="21.75"/>
  <cols>
    <col min="1" max="1" width="6.83203125" style="103" customWidth="1"/>
    <col min="2" max="2" width="8.83203125" style="44" customWidth="1"/>
    <col min="3" max="3" width="10.83203125" style="44" customWidth="1"/>
    <col min="4" max="4" width="37.6640625" style="44" customWidth="1"/>
    <col min="5" max="5" width="10.6640625" style="47" bestFit="1" customWidth="1"/>
    <col min="6" max="6" width="6.83203125" style="45" customWidth="1"/>
    <col min="7" max="7" width="14.33203125" style="45" customWidth="1"/>
    <col min="8" max="8" width="20" style="45" customWidth="1"/>
    <col min="9" max="9" width="12" style="47" customWidth="1"/>
    <col min="10" max="10" width="16.33203125" style="45" customWidth="1"/>
    <col min="11" max="11" width="16.5" style="45" bestFit="1" customWidth="1"/>
    <col min="12" max="12" width="12.83203125" style="45" customWidth="1"/>
    <col min="13" max="13" width="8.1640625" style="45" bestFit="1" customWidth="1"/>
    <col min="14" max="14" width="4" style="45" customWidth="1"/>
    <col min="15" max="15" width="10.1640625" style="45" bestFit="1" customWidth="1"/>
    <col min="16" max="16384" width="9.33203125" style="45"/>
  </cols>
  <sheetData>
    <row r="1" spans="1:18" s="41" customFormat="1" ht="26.25" customHeight="1">
      <c r="A1" s="208" t="s">
        <v>63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8" ht="21.75" customHeight="1">
      <c r="A2" s="42" t="s">
        <v>33</v>
      </c>
      <c r="B2" s="43"/>
      <c r="C2" s="43"/>
      <c r="D2" s="44" t="s">
        <v>29</v>
      </c>
      <c r="E2" s="43"/>
      <c r="F2" s="43"/>
      <c r="G2" s="43"/>
      <c r="H2" s="45" t="s">
        <v>42</v>
      </c>
      <c r="I2" s="43"/>
      <c r="J2" s="44" t="s">
        <v>29</v>
      </c>
      <c r="K2" s="43"/>
      <c r="L2" s="43"/>
      <c r="M2" s="43"/>
    </row>
    <row r="3" spans="1:18" ht="21.75" customHeight="1">
      <c r="A3" s="42" t="s">
        <v>30</v>
      </c>
      <c r="D3" s="46" t="s">
        <v>98</v>
      </c>
      <c r="H3" s="45" t="s">
        <v>45</v>
      </c>
      <c r="J3" s="48" t="s">
        <v>82</v>
      </c>
      <c r="O3" s="43"/>
    </row>
    <row r="4" spans="1:18" ht="21.75" customHeight="1">
      <c r="A4" s="45" t="s">
        <v>31</v>
      </c>
      <c r="D4" s="44" t="s">
        <v>81</v>
      </c>
      <c r="H4" s="45" t="s">
        <v>99</v>
      </c>
      <c r="J4" s="49" t="s">
        <v>100</v>
      </c>
    </row>
    <row r="5" spans="1:18" ht="25.15" customHeight="1">
      <c r="A5" s="209" t="s">
        <v>4</v>
      </c>
      <c r="B5" s="211" t="s">
        <v>2</v>
      </c>
      <c r="C5" s="212"/>
      <c r="D5" s="213"/>
      <c r="E5" s="217" t="s">
        <v>6</v>
      </c>
      <c r="F5" s="209" t="s">
        <v>5</v>
      </c>
      <c r="G5" s="50" t="s">
        <v>18</v>
      </c>
      <c r="H5" s="50" t="s">
        <v>18</v>
      </c>
      <c r="I5" s="50" t="s">
        <v>41</v>
      </c>
      <c r="J5" s="219" t="s">
        <v>43</v>
      </c>
      <c r="K5" s="220"/>
      <c r="L5" s="221" t="s">
        <v>3</v>
      </c>
      <c r="M5" s="222"/>
    </row>
    <row r="6" spans="1:18" ht="25.15" customHeight="1">
      <c r="A6" s="210"/>
      <c r="B6" s="214"/>
      <c r="C6" s="215"/>
      <c r="D6" s="216"/>
      <c r="E6" s="218"/>
      <c r="F6" s="210"/>
      <c r="G6" s="51" t="s">
        <v>39</v>
      </c>
      <c r="H6" s="51" t="s">
        <v>48</v>
      </c>
      <c r="I6" s="52" t="s">
        <v>40</v>
      </c>
      <c r="J6" s="51" t="s">
        <v>44</v>
      </c>
      <c r="K6" s="51" t="s">
        <v>43</v>
      </c>
      <c r="L6" s="223"/>
      <c r="M6" s="224"/>
    </row>
    <row r="7" spans="1:18" s="62" customFormat="1" ht="25.15" customHeight="1">
      <c r="A7" s="53"/>
      <c r="B7" s="54" t="s">
        <v>65</v>
      </c>
      <c r="C7" s="55"/>
      <c r="D7" s="56"/>
      <c r="E7" s="57"/>
      <c r="F7" s="58"/>
      <c r="G7" s="59"/>
      <c r="H7" s="59"/>
      <c r="I7" s="57"/>
      <c r="J7" s="59"/>
      <c r="K7" s="59"/>
      <c r="L7" s="60" t="s">
        <v>34</v>
      </c>
      <c r="M7" s="61">
        <v>0</v>
      </c>
    </row>
    <row r="8" spans="1:18" s="62" customFormat="1" ht="25.15" customHeight="1">
      <c r="A8" s="63">
        <v>1</v>
      </c>
      <c r="B8" s="64" t="s">
        <v>75</v>
      </c>
      <c r="C8" s="55"/>
      <c r="D8" s="56"/>
      <c r="E8" s="70">
        <v>1537</v>
      </c>
      <c r="F8" s="71" t="s">
        <v>7</v>
      </c>
      <c r="G8" s="67">
        <v>0</v>
      </c>
      <c r="H8" s="68">
        <f>ROUND(E8*G8,2)</f>
        <v>0</v>
      </c>
      <c r="I8" s="69">
        <v>0</v>
      </c>
      <c r="J8" s="68">
        <f>ROUND(G8*I8,2)</f>
        <v>0</v>
      </c>
      <c r="K8" s="68">
        <f t="shared" ref="K8:K30" si="0">H8*I8</f>
        <v>0</v>
      </c>
      <c r="L8" s="60" t="s">
        <v>12</v>
      </c>
      <c r="M8" s="61">
        <v>7.0000000000000007E-2</v>
      </c>
      <c r="O8" s="68"/>
    </row>
    <row r="9" spans="1:18" s="62" customFormat="1" ht="25.15" customHeight="1">
      <c r="A9" s="63">
        <v>2</v>
      </c>
      <c r="B9" s="64" t="e">
        <f>#REF!</f>
        <v>#REF!</v>
      </c>
      <c r="C9" s="55"/>
      <c r="D9" s="56"/>
      <c r="E9" s="65">
        <v>1250</v>
      </c>
      <c r="F9" s="66" t="s">
        <v>77</v>
      </c>
      <c r="G9" s="67">
        <v>0</v>
      </c>
      <c r="H9" s="68">
        <f t="shared" ref="H9:H30" si="1">ROUND(E9*G9,2)</f>
        <v>0</v>
      </c>
      <c r="I9" s="69">
        <v>0</v>
      </c>
      <c r="J9" s="68">
        <f t="shared" ref="J9:J30" si="2">ROUND(G9*I9,2)</f>
        <v>0</v>
      </c>
      <c r="K9" s="68">
        <f t="shared" si="0"/>
        <v>0</v>
      </c>
      <c r="L9" s="60" t="s">
        <v>90</v>
      </c>
      <c r="M9" s="61">
        <v>0.15</v>
      </c>
      <c r="O9" s="72"/>
    </row>
    <row r="10" spans="1:18" s="62" customFormat="1" ht="25.15" customHeight="1">
      <c r="A10" s="63">
        <v>3</v>
      </c>
      <c r="B10" s="73" t="e">
        <f>#REF!</f>
        <v>#REF!</v>
      </c>
      <c r="C10" s="55"/>
      <c r="D10" s="56"/>
      <c r="E10" s="65">
        <v>3155</v>
      </c>
      <c r="F10" s="66" t="s">
        <v>0</v>
      </c>
      <c r="G10" s="67">
        <v>0</v>
      </c>
      <c r="H10" s="68">
        <f t="shared" si="1"/>
        <v>0</v>
      </c>
      <c r="I10" s="69">
        <v>0</v>
      </c>
      <c r="J10" s="68">
        <f t="shared" si="2"/>
        <v>0</v>
      </c>
      <c r="K10" s="68">
        <f t="shared" si="0"/>
        <v>0</v>
      </c>
      <c r="L10" s="60"/>
      <c r="M10" s="61"/>
    </row>
    <row r="11" spans="1:18" s="62" customFormat="1" ht="25.15" customHeight="1">
      <c r="A11" s="63">
        <v>4</v>
      </c>
      <c r="B11" s="73" t="s">
        <v>94</v>
      </c>
      <c r="C11" s="55"/>
      <c r="D11" s="56"/>
      <c r="E11" s="65">
        <v>149</v>
      </c>
      <c r="F11" s="71" t="s">
        <v>7</v>
      </c>
      <c r="G11" s="67">
        <v>0</v>
      </c>
      <c r="H11" s="68">
        <f t="shared" si="1"/>
        <v>0</v>
      </c>
      <c r="I11" s="69">
        <v>0</v>
      </c>
      <c r="J11" s="68">
        <f t="shared" si="2"/>
        <v>0</v>
      </c>
      <c r="K11" s="68">
        <f t="shared" si="0"/>
        <v>0</v>
      </c>
      <c r="L11" s="60" t="s">
        <v>85</v>
      </c>
      <c r="M11" s="61"/>
    </row>
    <row r="12" spans="1:18" s="62" customFormat="1" ht="25.15" customHeight="1">
      <c r="A12" s="63">
        <v>5</v>
      </c>
      <c r="B12" s="73" t="s">
        <v>83</v>
      </c>
      <c r="C12" s="55"/>
      <c r="D12" s="56"/>
      <c r="E12" s="74">
        <v>3679</v>
      </c>
      <c r="F12" s="71" t="s">
        <v>7</v>
      </c>
      <c r="G12" s="67">
        <v>0</v>
      </c>
      <c r="H12" s="68">
        <f t="shared" si="1"/>
        <v>0</v>
      </c>
      <c r="I12" s="69">
        <v>0</v>
      </c>
      <c r="J12" s="68">
        <f t="shared" si="2"/>
        <v>0</v>
      </c>
      <c r="K12" s="68">
        <f t="shared" si="0"/>
        <v>0</v>
      </c>
      <c r="L12" s="60"/>
      <c r="M12" s="61"/>
    </row>
    <row r="13" spans="1:18" s="62" customFormat="1" ht="25.15" customHeight="1">
      <c r="A13" s="63"/>
      <c r="B13" s="54" t="s">
        <v>47</v>
      </c>
      <c r="C13" s="55"/>
      <c r="D13" s="56"/>
      <c r="E13" s="57"/>
      <c r="F13" s="58"/>
      <c r="G13" s="59"/>
      <c r="H13" s="68">
        <f t="shared" si="1"/>
        <v>0</v>
      </c>
      <c r="I13" s="57"/>
      <c r="J13" s="68">
        <f t="shared" si="2"/>
        <v>0</v>
      </c>
      <c r="K13" s="68"/>
      <c r="L13" s="60"/>
      <c r="M13" s="61"/>
    </row>
    <row r="14" spans="1:18" s="62" customFormat="1" ht="25.15" customHeight="1">
      <c r="A14" s="63">
        <v>1</v>
      </c>
      <c r="B14" s="64" t="s">
        <v>64</v>
      </c>
      <c r="C14" s="55"/>
      <c r="D14" s="56"/>
      <c r="E14" s="68">
        <v>6</v>
      </c>
      <c r="F14" s="66" t="s">
        <v>49</v>
      </c>
      <c r="G14" s="75">
        <v>0</v>
      </c>
      <c r="H14" s="68">
        <f t="shared" si="1"/>
        <v>0</v>
      </c>
      <c r="I14" s="69">
        <v>0</v>
      </c>
      <c r="J14" s="68">
        <f t="shared" si="2"/>
        <v>0</v>
      </c>
      <c r="K14" s="68">
        <f t="shared" si="0"/>
        <v>0</v>
      </c>
      <c r="L14" s="60"/>
      <c r="M14" s="61"/>
    </row>
    <row r="15" spans="1:18" s="62" customFormat="1" ht="25.15" customHeight="1">
      <c r="A15" s="63">
        <v>2</v>
      </c>
      <c r="B15" s="64" t="s">
        <v>78</v>
      </c>
      <c r="C15" s="76"/>
      <c r="D15" s="76"/>
      <c r="E15" s="68">
        <v>336</v>
      </c>
      <c r="F15" s="66" t="s">
        <v>60</v>
      </c>
      <c r="G15" s="75">
        <v>0</v>
      </c>
      <c r="H15" s="68">
        <f t="shared" si="1"/>
        <v>0</v>
      </c>
      <c r="I15" s="69">
        <v>0</v>
      </c>
      <c r="J15" s="68">
        <f t="shared" si="2"/>
        <v>0</v>
      </c>
      <c r="K15" s="68">
        <f t="shared" si="0"/>
        <v>0</v>
      </c>
      <c r="L15" s="60"/>
      <c r="M15" s="61"/>
      <c r="R15" s="77">
        <f>E22455</f>
        <v>0</v>
      </c>
    </row>
    <row r="16" spans="1:18" s="62" customFormat="1" ht="25.15" customHeight="1">
      <c r="A16" s="63">
        <v>3</v>
      </c>
      <c r="B16" s="64" t="s">
        <v>76</v>
      </c>
      <c r="C16" s="76"/>
      <c r="D16" s="76"/>
      <c r="E16" s="68">
        <v>170</v>
      </c>
      <c r="F16" s="66" t="s">
        <v>60</v>
      </c>
      <c r="G16" s="75">
        <v>0</v>
      </c>
      <c r="H16" s="68">
        <f t="shared" si="1"/>
        <v>0</v>
      </c>
      <c r="I16" s="69">
        <v>0</v>
      </c>
      <c r="J16" s="68">
        <f t="shared" si="2"/>
        <v>0</v>
      </c>
      <c r="K16" s="68">
        <f t="shared" si="0"/>
        <v>0</v>
      </c>
      <c r="L16" s="60"/>
      <c r="M16" s="61"/>
    </row>
    <row r="17" spans="1:13" s="62" customFormat="1" ht="25.15" customHeight="1">
      <c r="A17" s="63">
        <v>4</v>
      </c>
      <c r="B17" s="64" t="s">
        <v>66</v>
      </c>
      <c r="C17" s="55"/>
      <c r="D17" s="56"/>
      <c r="E17" s="68">
        <f>E16</f>
        <v>170</v>
      </c>
      <c r="F17" s="66" t="s">
        <v>69</v>
      </c>
      <c r="G17" s="75">
        <v>0</v>
      </c>
      <c r="H17" s="68">
        <f t="shared" si="1"/>
        <v>0</v>
      </c>
      <c r="I17" s="69">
        <v>0</v>
      </c>
      <c r="J17" s="68">
        <f t="shared" si="2"/>
        <v>0</v>
      </c>
      <c r="K17" s="68">
        <f t="shared" si="0"/>
        <v>0</v>
      </c>
      <c r="L17" s="60"/>
      <c r="M17" s="61"/>
    </row>
    <row r="18" spans="1:13" s="62" customFormat="1" ht="25.15" customHeight="1">
      <c r="A18" s="63">
        <v>5</v>
      </c>
      <c r="B18" s="64" t="s">
        <v>67</v>
      </c>
      <c r="C18" s="55"/>
      <c r="D18" s="56"/>
      <c r="E18" s="68">
        <f>E15</f>
        <v>336</v>
      </c>
      <c r="F18" s="66" t="s">
        <v>69</v>
      </c>
      <c r="G18" s="75">
        <v>0</v>
      </c>
      <c r="H18" s="68">
        <f t="shared" si="1"/>
        <v>0</v>
      </c>
      <c r="I18" s="69">
        <v>0</v>
      </c>
      <c r="J18" s="68">
        <f t="shared" si="2"/>
        <v>0</v>
      </c>
      <c r="K18" s="68">
        <f t="shared" si="0"/>
        <v>0</v>
      </c>
      <c r="L18" s="60"/>
      <c r="M18" s="61"/>
    </row>
    <row r="19" spans="1:13" s="62" customFormat="1" ht="25.15" customHeight="1">
      <c r="A19" s="63">
        <v>6</v>
      </c>
      <c r="B19" s="64" t="s">
        <v>79</v>
      </c>
      <c r="C19" s="55"/>
      <c r="D19" s="56"/>
      <c r="E19" s="68">
        <v>334</v>
      </c>
      <c r="F19" s="66" t="s">
        <v>73</v>
      </c>
      <c r="G19" s="75">
        <v>0</v>
      </c>
      <c r="H19" s="68">
        <f t="shared" si="1"/>
        <v>0</v>
      </c>
      <c r="I19" s="69">
        <v>0</v>
      </c>
      <c r="J19" s="68">
        <f t="shared" si="2"/>
        <v>0</v>
      </c>
      <c r="K19" s="68">
        <f t="shared" si="0"/>
        <v>0</v>
      </c>
      <c r="L19" s="60"/>
      <c r="M19" s="61"/>
    </row>
    <row r="20" spans="1:13" s="62" customFormat="1" ht="25.15" customHeight="1">
      <c r="A20" s="63">
        <v>7</v>
      </c>
      <c r="B20" s="64" t="s">
        <v>72</v>
      </c>
      <c r="C20" s="55"/>
      <c r="D20" s="56"/>
      <c r="E20" s="68">
        <v>500</v>
      </c>
      <c r="F20" s="66" t="s">
        <v>8</v>
      </c>
      <c r="G20" s="75">
        <v>0</v>
      </c>
      <c r="H20" s="68">
        <f t="shared" si="1"/>
        <v>0</v>
      </c>
      <c r="I20" s="69">
        <v>0</v>
      </c>
      <c r="J20" s="68">
        <f t="shared" si="2"/>
        <v>0</v>
      </c>
      <c r="K20" s="68">
        <f t="shared" si="0"/>
        <v>0</v>
      </c>
      <c r="L20" s="60"/>
      <c r="M20" s="61"/>
    </row>
    <row r="21" spans="1:13" s="62" customFormat="1" ht="25.15" customHeight="1">
      <c r="A21" s="63">
        <v>8</v>
      </c>
      <c r="B21" s="64" t="s">
        <v>70</v>
      </c>
      <c r="C21" s="55"/>
      <c r="D21" s="56"/>
      <c r="E21" s="68">
        <f>E17*1.2</f>
        <v>204</v>
      </c>
      <c r="F21" s="66" t="s">
        <v>8</v>
      </c>
      <c r="G21" s="75">
        <v>0</v>
      </c>
      <c r="H21" s="68">
        <f t="shared" si="1"/>
        <v>0</v>
      </c>
      <c r="I21" s="69">
        <v>0</v>
      </c>
      <c r="J21" s="68">
        <f t="shared" si="2"/>
        <v>0</v>
      </c>
      <c r="K21" s="68">
        <f t="shared" si="0"/>
        <v>0</v>
      </c>
      <c r="L21" s="60"/>
      <c r="M21" s="61"/>
    </row>
    <row r="22" spans="1:13" s="62" customFormat="1" ht="25.15" customHeight="1">
      <c r="A22" s="63">
        <v>9</v>
      </c>
      <c r="B22" s="64" t="s">
        <v>71</v>
      </c>
      <c r="C22" s="55"/>
      <c r="D22" s="56"/>
      <c r="E22" s="68">
        <f>((1.4*334)+(2.4*168))</f>
        <v>870.8</v>
      </c>
      <c r="F22" s="66" t="s">
        <v>8</v>
      </c>
      <c r="G22" s="75">
        <v>0</v>
      </c>
      <c r="H22" s="68">
        <f t="shared" si="1"/>
        <v>0</v>
      </c>
      <c r="I22" s="69">
        <v>0</v>
      </c>
      <c r="J22" s="68">
        <f t="shared" si="2"/>
        <v>0</v>
      </c>
      <c r="K22" s="68">
        <f t="shared" si="0"/>
        <v>0</v>
      </c>
      <c r="L22" s="60"/>
      <c r="M22" s="61"/>
    </row>
    <row r="23" spans="1:13" s="62" customFormat="1" ht="25.15" customHeight="1">
      <c r="A23" s="63">
        <v>10</v>
      </c>
      <c r="B23" s="64" t="s">
        <v>68</v>
      </c>
      <c r="C23" s="55"/>
      <c r="D23" s="56"/>
      <c r="E23" s="68">
        <v>900</v>
      </c>
      <c r="F23" s="66" t="s">
        <v>0</v>
      </c>
      <c r="G23" s="75">
        <v>0</v>
      </c>
      <c r="H23" s="68">
        <f t="shared" si="1"/>
        <v>0</v>
      </c>
      <c r="I23" s="69">
        <v>0</v>
      </c>
      <c r="J23" s="68">
        <f t="shared" si="2"/>
        <v>0</v>
      </c>
      <c r="K23" s="68">
        <f t="shared" si="0"/>
        <v>0</v>
      </c>
      <c r="L23" s="60"/>
      <c r="M23" s="61"/>
    </row>
    <row r="24" spans="1:13" s="62" customFormat="1" ht="25.15" customHeight="1">
      <c r="A24" s="63">
        <v>11</v>
      </c>
      <c r="B24" s="64" t="s">
        <v>96</v>
      </c>
      <c r="C24" s="55"/>
      <c r="D24" s="56"/>
      <c r="E24" s="68">
        <v>2</v>
      </c>
      <c r="F24" s="66" t="s">
        <v>73</v>
      </c>
      <c r="G24" s="75">
        <v>0</v>
      </c>
      <c r="H24" s="68">
        <f t="shared" si="1"/>
        <v>0</v>
      </c>
      <c r="I24" s="69">
        <v>0</v>
      </c>
      <c r="J24" s="68">
        <f t="shared" si="2"/>
        <v>0</v>
      </c>
      <c r="K24" s="68">
        <f t="shared" ref="K24" si="3">H24*I24</f>
        <v>0</v>
      </c>
      <c r="L24" s="60"/>
      <c r="M24" s="61"/>
    </row>
    <row r="25" spans="1:13" s="62" customFormat="1" ht="25.15" customHeight="1">
      <c r="A25" s="63">
        <v>12</v>
      </c>
      <c r="B25" s="64" t="s">
        <v>93</v>
      </c>
      <c r="C25" s="55"/>
      <c r="D25" s="56"/>
      <c r="E25" s="68">
        <v>52</v>
      </c>
      <c r="F25" s="66" t="s">
        <v>73</v>
      </c>
      <c r="G25" s="75">
        <v>0</v>
      </c>
      <c r="H25" s="68">
        <f t="shared" si="1"/>
        <v>0</v>
      </c>
      <c r="I25" s="69">
        <v>0</v>
      </c>
      <c r="J25" s="68">
        <f t="shared" si="2"/>
        <v>0</v>
      </c>
      <c r="K25" s="68">
        <f t="shared" si="0"/>
        <v>0</v>
      </c>
      <c r="L25" s="60"/>
      <c r="M25" s="61"/>
    </row>
    <row r="26" spans="1:13" s="62" customFormat="1" ht="25.15" customHeight="1">
      <c r="A26" s="63">
        <v>13</v>
      </c>
      <c r="B26" s="116" t="s">
        <v>97</v>
      </c>
      <c r="C26" s="117"/>
      <c r="D26" s="117"/>
      <c r="E26" s="118">
        <v>6</v>
      </c>
      <c r="F26" s="66" t="s">
        <v>8</v>
      </c>
      <c r="G26" s="75">
        <v>0</v>
      </c>
      <c r="H26" s="68">
        <f t="shared" si="1"/>
        <v>0</v>
      </c>
      <c r="I26" s="69">
        <v>0</v>
      </c>
      <c r="J26" s="68">
        <f t="shared" si="2"/>
        <v>0</v>
      </c>
      <c r="K26" s="68">
        <f t="shared" si="0"/>
        <v>0</v>
      </c>
      <c r="L26" s="119"/>
      <c r="M26" s="61"/>
    </row>
    <row r="27" spans="1:13" s="62" customFormat="1" ht="25.15" customHeight="1">
      <c r="A27" s="63">
        <v>14</v>
      </c>
      <c r="B27" s="116" t="s">
        <v>92</v>
      </c>
      <c r="C27" s="117"/>
      <c r="D27" s="117"/>
      <c r="E27" s="118">
        <v>598</v>
      </c>
      <c r="F27" s="66" t="s">
        <v>8</v>
      </c>
      <c r="G27" s="75">
        <v>0</v>
      </c>
      <c r="H27" s="68">
        <f t="shared" si="1"/>
        <v>0</v>
      </c>
      <c r="I27" s="69">
        <v>0</v>
      </c>
      <c r="J27" s="68">
        <f t="shared" si="2"/>
        <v>0</v>
      </c>
      <c r="K27" s="68">
        <f t="shared" ref="K27:K29" si="4">H27*I27</f>
        <v>0</v>
      </c>
      <c r="L27" s="119"/>
      <c r="M27" s="61"/>
    </row>
    <row r="28" spans="1:13" s="62" customFormat="1" ht="25.15" customHeight="1">
      <c r="A28" s="63">
        <v>15</v>
      </c>
      <c r="B28" s="116" t="s">
        <v>95</v>
      </c>
      <c r="C28" s="117"/>
      <c r="D28" s="117"/>
      <c r="E28" s="118">
        <v>2</v>
      </c>
      <c r="F28" s="66" t="s">
        <v>91</v>
      </c>
      <c r="G28" s="75">
        <v>0</v>
      </c>
      <c r="H28" s="68">
        <f t="shared" si="1"/>
        <v>0</v>
      </c>
      <c r="I28" s="69">
        <v>0</v>
      </c>
      <c r="J28" s="68">
        <f t="shared" si="2"/>
        <v>0</v>
      </c>
      <c r="K28" s="68">
        <f t="shared" si="4"/>
        <v>0</v>
      </c>
      <c r="L28" s="81"/>
      <c r="M28" s="61"/>
    </row>
    <row r="29" spans="1:13" s="62" customFormat="1" ht="25.15" customHeight="1">
      <c r="A29" s="63">
        <v>16</v>
      </c>
      <c r="B29" s="116" t="s">
        <v>89</v>
      </c>
      <c r="C29" s="117"/>
      <c r="D29" s="122"/>
      <c r="E29" s="120">
        <v>1400</v>
      </c>
      <c r="F29" s="66" t="s">
        <v>0</v>
      </c>
      <c r="G29" s="75">
        <v>0</v>
      </c>
      <c r="H29" s="68">
        <f t="shared" si="1"/>
        <v>0</v>
      </c>
      <c r="I29" s="69">
        <v>0</v>
      </c>
      <c r="J29" s="68">
        <f t="shared" si="2"/>
        <v>0</v>
      </c>
      <c r="K29" s="68">
        <f t="shared" si="4"/>
        <v>0</v>
      </c>
      <c r="L29" s="119"/>
      <c r="M29" s="61"/>
    </row>
    <row r="30" spans="1:13" s="62" customFormat="1" ht="25.15" customHeight="1">
      <c r="A30" s="63">
        <v>17</v>
      </c>
      <c r="B30" s="78" t="s">
        <v>74</v>
      </c>
      <c r="C30" s="79"/>
      <c r="D30" s="79"/>
      <c r="E30" s="121">
        <v>480</v>
      </c>
      <c r="F30" s="80" t="s">
        <v>8</v>
      </c>
      <c r="G30" s="75">
        <v>0</v>
      </c>
      <c r="H30" s="68">
        <f t="shared" si="1"/>
        <v>0</v>
      </c>
      <c r="I30" s="69">
        <v>0</v>
      </c>
      <c r="J30" s="68">
        <f t="shared" si="2"/>
        <v>0</v>
      </c>
      <c r="K30" s="68">
        <f t="shared" si="0"/>
        <v>0</v>
      </c>
      <c r="L30" s="81"/>
      <c r="M30" s="82"/>
    </row>
    <row r="31" spans="1:13" s="88" customFormat="1" ht="25.15" customHeight="1">
      <c r="A31" s="83"/>
      <c r="B31" s="204" t="s">
        <v>84</v>
      </c>
      <c r="C31" s="205"/>
      <c r="D31" s="205"/>
      <c r="E31" s="205"/>
      <c r="F31" s="206"/>
      <c r="G31" s="84"/>
      <c r="H31" s="84">
        <f>SUM(H8:H30)</f>
        <v>0</v>
      </c>
      <c r="I31" s="85"/>
      <c r="J31" s="84"/>
      <c r="K31" s="84">
        <f>SUM(K8:K30)</f>
        <v>0</v>
      </c>
      <c r="L31" s="86"/>
      <c r="M31" s="87"/>
    </row>
    <row r="32" spans="1:13" s="98" customFormat="1" ht="25.15" customHeight="1" thickBot="1">
      <c r="A32" s="89"/>
      <c r="B32" s="90" t="s">
        <v>32</v>
      </c>
      <c r="C32" s="91" t="s">
        <v>86</v>
      </c>
      <c r="D32" s="92"/>
      <c r="E32" s="93"/>
      <c r="F32" s="94"/>
      <c r="G32" s="95"/>
      <c r="H32" s="96"/>
      <c r="I32" s="93"/>
      <c r="J32" s="95"/>
      <c r="K32" s="97">
        <f>INT(K31/1000)*1000</f>
        <v>0</v>
      </c>
      <c r="L32" s="95"/>
    </row>
    <row r="33" spans="1:20" s="98" customFormat="1" ht="25.15" customHeight="1" thickTop="1">
      <c r="A33" s="89"/>
      <c r="B33" s="90"/>
      <c r="C33" s="91" t="s">
        <v>80</v>
      </c>
      <c r="D33" s="99"/>
      <c r="E33" s="93"/>
      <c r="F33" s="94"/>
      <c r="G33" s="95"/>
      <c r="H33" s="95"/>
      <c r="I33" s="100"/>
      <c r="J33" s="207"/>
      <c r="K33" s="207"/>
      <c r="L33" s="207"/>
      <c r="M33" s="207"/>
    </row>
    <row r="34" spans="1:20" s="98" customFormat="1" ht="25.15" customHeight="1">
      <c r="A34" s="89"/>
      <c r="B34" s="115"/>
      <c r="C34" s="91"/>
      <c r="D34" s="99"/>
      <c r="E34" s="93"/>
      <c r="F34" s="94"/>
      <c r="G34" s="95"/>
      <c r="H34" s="95"/>
      <c r="I34" s="100"/>
      <c r="J34" s="114"/>
      <c r="K34" s="114"/>
      <c r="L34" s="114"/>
      <c r="M34" s="114"/>
    </row>
    <row r="35" spans="1:20" s="98" customFormat="1" ht="25.15" customHeight="1">
      <c r="A35" s="89"/>
      <c r="B35" s="115"/>
      <c r="C35" s="91"/>
      <c r="D35" s="99"/>
      <c r="E35" s="93"/>
      <c r="F35" s="94"/>
      <c r="G35" s="95"/>
      <c r="H35" s="95"/>
      <c r="I35" s="100"/>
      <c r="J35" s="114"/>
      <c r="K35" s="114"/>
      <c r="L35" s="114"/>
      <c r="M35" s="114"/>
    </row>
    <row r="36" spans="1:20" s="98" customFormat="1" ht="25.15" customHeight="1">
      <c r="A36" s="89"/>
      <c r="B36" s="99"/>
      <c r="C36" s="99"/>
      <c r="D36" s="99"/>
      <c r="E36" s="93"/>
      <c r="F36" s="94"/>
      <c r="G36" s="95"/>
      <c r="H36" s="95"/>
      <c r="I36" s="100"/>
      <c r="J36" s="95"/>
      <c r="K36" s="101"/>
      <c r="L36" s="95"/>
      <c r="M36" s="101"/>
    </row>
    <row r="37" spans="1:20" s="98" customFormat="1" ht="25.15" customHeight="1">
      <c r="A37" s="102"/>
      <c r="B37" s="45"/>
      <c r="C37" s="45"/>
      <c r="D37" s="45"/>
      <c r="E37" s="45"/>
      <c r="F37" s="45"/>
      <c r="G37" s="102"/>
      <c r="H37" s="103"/>
      <c r="I37" s="45"/>
      <c r="J37" s="103"/>
      <c r="K37" s="45"/>
      <c r="L37" s="45"/>
      <c r="Q37" s="104"/>
      <c r="R37" s="104"/>
      <c r="S37" s="104"/>
      <c r="T37" s="104"/>
    </row>
    <row r="38" spans="1:20" s="98" customFormat="1" ht="21" customHeight="1">
      <c r="A38" s="201"/>
      <c r="B38" s="202"/>
      <c r="C38" s="202"/>
      <c r="D38" s="202"/>
      <c r="E38" s="202"/>
      <c r="F38" s="202"/>
      <c r="G38" s="201"/>
      <c r="H38" s="202"/>
      <c r="I38" s="202"/>
      <c r="J38" s="202"/>
      <c r="K38" s="202"/>
      <c r="L38" s="202"/>
      <c r="Q38" s="104"/>
      <c r="R38" s="104"/>
      <c r="S38" s="104"/>
      <c r="T38" s="104"/>
    </row>
    <row r="39" spans="1:20" s="98" customFormat="1" ht="21" customHeight="1">
      <c r="I39" s="105"/>
      <c r="Q39" s="104"/>
      <c r="R39" s="104"/>
      <c r="S39" s="104"/>
      <c r="T39" s="104"/>
    </row>
    <row r="40" spans="1:20" s="98" customFormat="1" ht="21" customHeight="1">
      <c r="A40" s="203"/>
      <c r="B40" s="193"/>
      <c r="C40" s="193"/>
      <c r="D40" s="193"/>
      <c r="E40" s="193"/>
      <c r="F40" s="193"/>
      <c r="G40" s="203"/>
      <c r="H40" s="193"/>
      <c r="I40" s="193"/>
      <c r="J40" s="193"/>
      <c r="K40" s="193"/>
      <c r="L40" s="193"/>
    </row>
    <row r="41" spans="1:20" s="98" customFormat="1" ht="21" customHeight="1">
      <c r="A41" s="201"/>
      <c r="B41" s="202"/>
      <c r="C41" s="202"/>
      <c r="D41" s="202"/>
      <c r="E41" s="202"/>
      <c r="F41" s="202"/>
      <c r="G41" s="201"/>
      <c r="H41" s="202"/>
      <c r="I41" s="202"/>
      <c r="J41" s="202"/>
      <c r="K41" s="202"/>
      <c r="L41" s="202"/>
    </row>
    <row r="42" spans="1:20" s="98" customFormat="1" ht="21" customHeight="1">
      <c r="A42" s="89"/>
      <c r="B42" s="99"/>
      <c r="C42" s="99"/>
      <c r="D42" s="99"/>
      <c r="E42" s="93"/>
      <c r="F42" s="94"/>
      <c r="G42" s="95"/>
      <c r="H42" s="95"/>
      <c r="I42" s="100"/>
      <c r="J42" s="101"/>
      <c r="K42" s="101"/>
      <c r="L42" s="101"/>
      <c r="M42" s="101"/>
    </row>
    <row r="43" spans="1:20" s="98" customFormat="1" ht="21" customHeight="1">
      <c r="A43" s="89"/>
      <c r="B43" s="99"/>
      <c r="C43" s="99"/>
      <c r="D43" s="99"/>
      <c r="E43" s="93"/>
      <c r="F43" s="94"/>
      <c r="G43" s="95"/>
      <c r="H43" s="95"/>
      <c r="I43" s="100"/>
      <c r="J43" s="101"/>
      <c r="K43" s="101"/>
      <c r="L43" s="101"/>
      <c r="M43" s="101"/>
    </row>
    <row r="44" spans="1:20" s="98" customFormat="1" ht="24" customHeight="1">
      <c r="A44" s="89"/>
      <c r="B44" s="99"/>
      <c r="C44" s="99"/>
      <c r="D44" s="99"/>
      <c r="E44" s="93"/>
      <c r="F44" s="94"/>
      <c r="G44" s="95"/>
      <c r="H44" s="95"/>
    </row>
    <row r="45" spans="1:20">
      <c r="A45" s="102"/>
      <c r="B45" s="104"/>
      <c r="C45" s="200"/>
      <c r="D45" s="200"/>
      <c r="E45" s="200"/>
      <c r="F45" s="200"/>
      <c r="G45" s="107"/>
      <c r="H45" s="104"/>
      <c r="I45" s="104"/>
      <c r="J45" s="108"/>
      <c r="K45" s="200"/>
      <c r="L45" s="200"/>
      <c r="M45" s="200"/>
      <c r="N45" s="107"/>
      <c r="O45" s="104"/>
    </row>
    <row r="46" spans="1:20">
      <c r="A46" s="109"/>
      <c r="B46" s="110"/>
      <c r="C46" s="102"/>
      <c r="D46" s="104"/>
      <c r="E46" s="108"/>
      <c r="F46" s="200"/>
      <c r="G46" s="200"/>
      <c r="H46" s="200"/>
      <c r="I46" s="107"/>
      <c r="J46" s="104"/>
      <c r="K46" s="104"/>
      <c r="L46" s="111"/>
      <c r="M46" s="111"/>
      <c r="N46" s="104"/>
      <c r="O46" s="104"/>
    </row>
    <row r="47" spans="1:20">
      <c r="A47" s="102"/>
      <c r="B47" s="104"/>
      <c r="C47" s="109"/>
      <c r="D47" s="110"/>
      <c r="E47" s="111"/>
      <c r="F47" s="199"/>
      <c r="G47" s="199"/>
      <c r="H47" s="199"/>
      <c r="I47" s="104"/>
      <c r="J47" s="104"/>
      <c r="K47" s="104"/>
      <c r="L47" s="112"/>
      <c r="M47" s="112"/>
      <c r="N47" s="107"/>
      <c r="O47" s="104"/>
    </row>
    <row r="48" spans="1:20">
      <c r="A48" s="109"/>
      <c r="B48" s="110"/>
      <c r="C48" s="89"/>
      <c r="D48" s="99"/>
      <c r="E48" s="108"/>
      <c r="F48" s="200"/>
      <c r="G48" s="200"/>
      <c r="H48" s="200"/>
      <c r="I48" s="107"/>
      <c r="J48" s="104"/>
      <c r="K48" s="104"/>
      <c r="L48" s="111"/>
      <c r="M48" s="111"/>
      <c r="N48" s="107"/>
    </row>
    <row r="49" spans="5:11">
      <c r="E49" s="113"/>
      <c r="F49" s="199"/>
      <c r="G49" s="199"/>
      <c r="H49" s="199"/>
      <c r="I49" s="107"/>
      <c r="J49" s="98"/>
      <c r="K49" s="98"/>
    </row>
    <row r="50" spans="5:11">
      <c r="E50" s="101"/>
      <c r="F50" s="101"/>
      <c r="G50" s="101"/>
      <c r="H50" s="101"/>
      <c r="I50" s="98"/>
      <c r="J50" s="98"/>
      <c r="K50" s="98"/>
    </row>
  </sheetData>
  <mergeCells count="21">
    <mergeCell ref="B31:F31"/>
    <mergeCell ref="J33:M33"/>
    <mergeCell ref="A1:M1"/>
    <mergeCell ref="A5:A6"/>
    <mergeCell ref="B5:D6"/>
    <mergeCell ref="E5:E6"/>
    <mergeCell ref="F5:F6"/>
    <mergeCell ref="J5:K5"/>
    <mergeCell ref="L5:M6"/>
    <mergeCell ref="F49:H49"/>
    <mergeCell ref="F47:H47"/>
    <mergeCell ref="F46:H46"/>
    <mergeCell ref="F48:H48"/>
    <mergeCell ref="A38:F38"/>
    <mergeCell ref="A40:F40"/>
    <mergeCell ref="A41:F41"/>
    <mergeCell ref="G38:L38"/>
    <mergeCell ref="G40:L40"/>
    <mergeCell ref="G41:L41"/>
    <mergeCell ref="C45:F45"/>
    <mergeCell ref="K45:M45"/>
  </mergeCells>
  <printOptions gridLinesSet="0"/>
  <pageMargins left="0.15748031496062992" right="0" top="0.27559055118110237" bottom="0.11811023622047245" header="0.23622047244094491" footer="0.15748031496062992"/>
  <pageSetup paperSize="9" scale="9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3</vt:i4>
      </vt:variant>
    </vt:vector>
  </HeadingPairs>
  <TitlesOfParts>
    <vt:vector size="7" baseType="lpstr">
      <vt:lpstr>Factor F ชลประทาน</vt:lpstr>
      <vt:lpstr>Factor F สะพาน</vt:lpstr>
      <vt:lpstr>ปร.5</vt:lpstr>
      <vt:lpstr>ปร.4</vt:lpstr>
      <vt:lpstr>ปร.4!Print_Area</vt:lpstr>
      <vt:lpstr>ปร.5!Print_Area</vt:lpstr>
      <vt:lpstr>ปร.4!Print_Titles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dumnern</dc:creator>
  <cp:lastModifiedBy>User</cp:lastModifiedBy>
  <cp:lastPrinted>2024-11-09T12:23:59Z</cp:lastPrinted>
  <dcterms:created xsi:type="dcterms:W3CDTF">2002-03-10T15:35:13Z</dcterms:created>
  <dcterms:modified xsi:type="dcterms:W3CDTF">2024-11-18T02:24:09Z</dcterms:modified>
</cp:coreProperties>
</file>