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กิ๊ก\15.งานพัสดุ 2568\โครงการประจำปีงบประมาณ พ.ศ.2568\1.ปรับปรุงห้องประชุมพระพิพิธโภไคย งปม.2567\"/>
    </mc:Choice>
  </mc:AlternateContent>
  <bookViews>
    <workbookView xWindow="-105" yWindow="-105" windowWidth="23250" windowHeight="12450"/>
  </bookViews>
  <sheets>
    <sheet name="ปร.6" sheetId="1" r:id="rId1"/>
    <sheet name="ปร.5 (ก)" sheetId="2" r:id="rId2"/>
    <sheet name="ปร.4 (ก)" sheetId="3" r:id="rId3"/>
    <sheet name="ปร.5 (ข)" sheetId="4" r:id="rId4"/>
    <sheet name="ปร.4 (ข)" sheetId="5" r:id="rId5"/>
    <sheet name="Factor F" sheetId="6" r:id="rId6"/>
  </sheets>
  <definedNames>
    <definedName name="__day1" localSheetId="2">#REF!</definedName>
    <definedName name="__day1" localSheetId="0">#REF!</definedName>
    <definedName name="__day1">#REF!</definedName>
    <definedName name="__day10" localSheetId="2">#REF!</definedName>
    <definedName name="__day10" localSheetId="0">#REF!</definedName>
    <definedName name="__day10">#REF!</definedName>
    <definedName name="__day11" localSheetId="2">#REF!</definedName>
    <definedName name="__day11" localSheetId="0">#REF!</definedName>
    <definedName name="__day11">#REF!</definedName>
    <definedName name="__day12" localSheetId="2">#REF!</definedName>
    <definedName name="__day12" localSheetId="0">#REF!</definedName>
    <definedName name="__day12">#REF!</definedName>
    <definedName name="__day13" localSheetId="2">#REF!</definedName>
    <definedName name="__day13" localSheetId="0">#REF!</definedName>
    <definedName name="__day13">#REF!</definedName>
    <definedName name="__day19" localSheetId="2">#REF!</definedName>
    <definedName name="__day19" localSheetId="0">#REF!</definedName>
    <definedName name="__day19">#REF!</definedName>
    <definedName name="__day2" localSheetId="2">#REF!</definedName>
    <definedName name="__day2" localSheetId="0">#REF!</definedName>
    <definedName name="__day2">#REF!</definedName>
    <definedName name="__day3" localSheetId="2">#REF!</definedName>
    <definedName name="__day3" localSheetId="0">#REF!</definedName>
    <definedName name="__day3">#REF!</definedName>
    <definedName name="__day4" localSheetId="2">#REF!</definedName>
    <definedName name="__day4" localSheetId="0">#REF!</definedName>
    <definedName name="__day4">#REF!</definedName>
    <definedName name="__day5" localSheetId="2">#REF!</definedName>
    <definedName name="__day5" localSheetId="0">#REF!</definedName>
    <definedName name="__day5">#REF!</definedName>
    <definedName name="__day6" localSheetId="2">#REF!</definedName>
    <definedName name="__day6" localSheetId="0">#REF!</definedName>
    <definedName name="__day6">#REF!</definedName>
    <definedName name="__day7" localSheetId="2">#REF!</definedName>
    <definedName name="__day7" localSheetId="0">#REF!</definedName>
    <definedName name="__day7">#REF!</definedName>
    <definedName name="__day8" localSheetId="2">#REF!</definedName>
    <definedName name="__day8" localSheetId="0">#REF!</definedName>
    <definedName name="__day8">#REF!</definedName>
    <definedName name="__day9" localSheetId="2">#REF!</definedName>
    <definedName name="__day9" localSheetId="0">#REF!</definedName>
    <definedName name="__day9">#REF!</definedName>
    <definedName name="_day1" localSheetId="5">#REF!</definedName>
    <definedName name="_day1" localSheetId="2">#REF!</definedName>
    <definedName name="_day1" localSheetId="1">#REF!</definedName>
    <definedName name="_day1" localSheetId="0">#REF!</definedName>
    <definedName name="_day1">#REF!</definedName>
    <definedName name="_day10" localSheetId="5">#REF!</definedName>
    <definedName name="_day10" localSheetId="2">#REF!</definedName>
    <definedName name="_day10" localSheetId="1">#REF!</definedName>
    <definedName name="_day10" localSheetId="0">#REF!</definedName>
    <definedName name="_day10">#REF!</definedName>
    <definedName name="_day11" localSheetId="5">#REF!</definedName>
    <definedName name="_day11" localSheetId="2">#REF!</definedName>
    <definedName name="_day11" localSheetId="1">#REF!</definedName>
    <definedName name="_day11" localSheetId="0">#REF!</definedName>
    <definedName name="_day11">#REF!</definedName>
    <definedName name="_day12" localSheetId="5">#REF!</definedName>
    <definedName name="_day12" localSheetId="2">#REF!</definedName>
    <definedName name="_day12" localSheetId="1">#REF!</definedName>
    <definedName name="_day12" localSheetId="0">#REF!</definedName>
    <definedName name="_day12">#REF!</definedName>
    <definedName name="_day13" localSheetId="5">#REF!</definedName>
    <definedName name="_day13" localSheetId="2">#REF!</definedName>
    <definedName name="_day13" localSheetId="1">#REF!</definedName>
    <definedName name="_day13" localSheetId="0">#REF!</definedName>
    <definedName name="_day13">#REF!</definedName>
    <definedName name="_day19" localSheetId="5">#REF!</definedName>
    <definedName name="_day19" localSheetId="2">#REF!</definedName>
    <definedName name="_day19" localSheetId="1">#REF!</definedName>
    <definedName name="_day19" localSheetId="0">#REF!</definedName>
    <definedName name="_day19">#REF!</definedName>
    <definedName name="_day2" localSheetId="5">#REF!</definedName>
    <definedName name="_day2" localSheetId="2">#REF!</definedName>
    <definedName name="_day2" localSheetId="1">#REF!</definedName>
    <definedName name="_day2" localSheetId="0">#REF!</definedName>
    <definedName name="_day2">#REF!</definedName>
    <definedName name="_day3" localSheetId="5">#REF!</definedName>
    <definedName name="_day3" localSheetId="2">#REF!</definedName>
    <definedName name="_day3" localSheetId="1">#REF!</definedName>
    <definedName name="_day3" localSheetId="0">#REF!</definedName>
    <definedName name="_day3">#REF!</definedName>
    <definedName name="_day4" localSheetId="5">#REF!</definedName>
    <definedName name="_day4" localSheetId="2">#REF!</definedName>
    <definedName name="_day4" localSheetId="1">#REF!</definedName>
    <definedName name="_day4" localSheetId="0">#REF!</definedName>
    <definedName name="_day4">#REF!</definedName>
    <definedName name="_day5" localSheetId="5">#REF!</definedName>
    <definedName name="_day5" localSheetId="2">#REF!</definedName>
    <definedName name="_day5" localSheetId="1">#REF!</definedName>
    <definedName name="_day5" localSheetId="0">#REF!</definedName>
    <definedName name="_day5">#REF!</definedName>
    <definedName name="_day6" localSheetId="5">#REF!</definedName>
    <definedName name="_day6" localSheetId="2">#REF!</definedName>
    <definedName name="_day6" localSheetId="1">#REF!</definedName>
    <definedName name="_day6" localSheetId="0">#REF!</definedName>
    <definedName name="_day6">#REF!</definedName>
    <definedName name="_day7" localSheetId="5">#REF!</definedName>
    <definedName name="_day7" localSheetId="2">#REF!</definedName>
    <definedName name="_day7" localSheetId="1">#REF!</definedName>
    <definedName name="_day7" localSheetId="0">#REF!</definedName>
    <definedName name="_day7">#REF!</definedName>
    <definedName name="_day8" localSheetId="5">#REF!</definedName>
    <definedName name="_day8" localSheetId="2">#REF!</definedName>
    <definedName name="_day8" localSheetId="1">#REF!</definedName>
    <definedName name="_day8" localSheetId="0">#REF!</definedName>
    <definedName name="_day8">#REF!</definedName>
    <definedName name="_day9" localSheetId="5">#REF!</definedName>
    <definedName name="_day9" localSheetId="2">#REF!</definedName>
    <definedName name="_day9" localSheetId="1">#REF!</definedName>
    <definedName name="_day9" localSheetId="0">#REF!</definedName>
    <definedName name="_day9">#REF!</definedName>
    <definedName name="cost1" localSheetId="2">#REF!</definedName>
    <definedName name="cost1" localSheetId="0">#REF!</definedName>
    <definedName name="cost1">#REF!</definedName>
    <definedName name="cost10" localSheetId="2">#REF!</definedName>
    <definedName name="cost10" localSheetId="0">#REF!</definedName>
    <definedName name="cost10">#REF!</definedName>
    <definedName name="cost11" localSheetId="2">#REF!</definedName>
    <definedName name="cost11" localSheetId="0">#REF!</definedName>
    <definedName name="cost11">#REF!</definedName>
    <definedName name="cost12" localSheetId="2">#REF!</definedName>
    <definedName name="cost12" localSheetId="0">#REF!</definedName>
    <definedName name="cost12">#REF!</definedName>
    <definedName name="cost13" localSheetId="2">#REF!</definedName>
    <definedName name="cost13" localSheetId="0">#REF!</definedName>
    <definedName name="cost13">#REF!</definedName>
    <definedName name="cost2" localSheetId="2">#REF!</definedName>
    <definedName name="cost2" localSheetId="0">#REF!</definedName>
    <definedName name="cost2">#REF!</definedName>
    <definedName name="cost3" localSheetId="2">#REF!</definedName>
    <definedName name="cost3" localSheetId="0">#REF!</definedName>
    <definedName name="cost3">#REF!</definedName>
    <definedName name="cost4" localSheetId="2">#REF!</definedName>
    <definedName name="cost4" localSheetId="0">#REF!</definedName>
    <definedName name="cost4">#REF!</definedName>
    <definedName name="cost5" localSheetId="2">#REF!</definedName>
    <definedName name="cost5" localSheetId="0">#REF!</definedName>
    <definedName name="cost5">#REF!</definedName>
    <definedName name="cost6" localSheetId="2">#REF!</definedName>
    <definedName name="cost6" localSheetId="0">#REF!</definedName>
    <definedName name="cost6">#REF!</definedName>
    <definedName name="cost7" localSheetId="2">#REF!</definedName>
    <definedName name="cost7" localSheetId="0">#REF!</definedName>
    <definedName name="cost7">#REF!</definedName>
    <definedName name="cost8" localSheetId="2">#REF!</definedName>
    <definedName name="cost8" localSheetId="0">#REF!</definedName>
    <definedName name="cost8">#REF!</definedName>
    <definedName name="cost9" localSheetId="2">#REF!</definedName>
    <definedName name="cost9" localSheetId="0">#REF!</definedName>
    <definedName name="cost9">#REF!</definedName>
    <definedName name="factor_table" localSheetId="2">#REF!</definedName>
    <definedName name="factor_table">#REF!</definedName>
    <definedName name="LLOOO" localSheetId="2">#REF!</definedName>
    <definedName name="LLOOO" localSheetId="0">#REF!</definedName>
    <definedName name="LLOOO">#REF!</definedName>
    <definedName name="_xlnm.Print_Area" localSheetId="2">'ปร.4 (ก)'!$A$1:$M$75</definedName>
    <definedName name="_xlnm.Print_Area" localSheetId="4">'ปร.4 (ข)'!$A$1:$M$49</definedName>
    <definedName name="_xlnm.Print_Area" localSheetId="1">'ปร.5 (ก)'!$A$1:$J$37</definedName>
    <definedName name="_xlnm.Print_Area" localSheetId="3">'ปร.5 (ข)'!$A$1:$J$34</definedName>
    <definedName name="_xlnm.Print_Area" localSheetId="0">ปร.6!$A$1:$I$42</definedName>
    <definedName name="PRINT_AREA_MI" localSheetId="5">#REF!</definedName>
    <definedName name="PRINT_AREA_MI" localSheetId="2">#REF!</definedName>
    <definedName name="PRINT_AREA_MI" localSheetId="0">#REF!</definedName>
    <definedName name="PRINT_AREA_MI">#REF!</definedName>
    <definedName name="กกกกก" localSheetId="2">#REF!</definedName>
    <definedName name="กกกกก" localSheetId="0">#REF!</definedName>
    <definedName name="กกกกก">#REF!</definedName>
    <definedName name="ดด" localSheetId="2">#REF!</definedName>
    <definedName name="ดด" localSheetId="0">#REF!</definedName>
    <definedName name="ดด">#REF!</definedName>
    <definedName name="วววววววว" localSheetId="2">#REF!</definedName>
    <definedName name="วววววววว" localSheetId="0">#REF!</definedName>
    <definedName name="วววววววว">#REF!</definedName>
    <definedName name="ววววววววว" localSheetId="2">#REF!</definedName>
    <definedName name="ววววววววว" localSheetId="0">#REF!</definedName>
    <definedName name="ววววววววว">#REF!</definedName>
    <definedName name="ศาลปกครอง" localSheetId="2">#REF!</definedName>
    <definedName name="ศาลปกครอง" localSheetId="0">#REF!</definedName>
    <definedName name="ศาลปกครอง">#REF!</definedName>
  </definedNames>
  <calcPr calcId="152511"/>
</workbook>
</file>

<file path=xl/calcChain.xml><?xml version="1.0" encoding="utf-8"?>
<calcChain xmlns="http://schemas.openxmlformats.org/spreadsheetml/2006/main">
  <c r="E13" i="6" l="1"/>
  <c r="E12" i="6"/>
  <c r="L32" i="5"/>
  <c r="I32" i="5"/>
  <c r="L31" i="5"/>
  <c r="I31" i="5"/>
  <c r="L30" i="5"/>
  <c r="I30" i="5"/>
  <c r="L29" i="5"/>
  <c r="I29" i="5"/>
  <c r="L28" i="5"/>
  <c r="I28" i="5"/>
  <c r="L27" i="5"/>
  <c r="I27" i="5"/>
  <c r="L26" i="5"/>
  <c r="I26" i="5"/>
  <c r="L25" i="5"/>
  <c r="L24" i="5"/>
  <c r="I24" i="5"/>
  <c r="L23" i="5"/>
  <c r="I23" i="5"/>
  <c r="L22" i="5"/>
  <c r="I22" i="5"/>
  <c r="L21" i="5"/>
  <c r="L20" i="5"/>
  <c r="I20" i="5"/>
  <c r="L19" i="5"/>
  <c r="I19" i="5"/>
  <c r="L18" i="5"/>
  <c r="I18" i="5"/>
  <c r="L17" i="5"/>
  <c r="I17" i="5"/>
  <c r="L16" i="5"/>
  <c r="I16" i="5"/>
  <c r="L15" i="5"/>
  <c r="I15" i="5"/>
  <c r="L14" i="5"/>
  <c r="I14" i="5"/>
  <c r="L13" i="5"/>
  <c r="I13" i="5"/>
  <c r="L12" i="5"/>
  <c r="I12" i="5"/>
  <c r="L11" i="5"/>
  <c r="K9" i="5"/>
  <c r="K33" i="5" s="1"/>
  <c r="I9" i="5"/>
  <c r="L9" i="5" s="1"/>
  <c r="K58" i="3"/>
  <c r="I58" i="3"/>
  <c r="L58" i="3" s="1"/>
  <c r="K57" i="3"/>
  <c r="L57" i="3" s="1"/>
  <c r="R56" i="3"/>
  <c r="I55" i="3"/>
  <c r="K54" i="3"/>
  <c r="K55" i="3" s="1"/>
  <c r="I54" i="3"/>
  <c r="L54" i="3" s="1"/>
  <c r="K53" i="3"/>
  <c r="I53" i="3"/>
  <c r="L53" i="3" s="1"/>
  <c r="L55" i="3" s="1"/>
  <c r="R52" i="3"/>
  <c r="K49" i="3"/>
  <c r="L49" i="3" s="1"/>
  <c r="I49" i="3"/>
  <c r="K46" i="3"/>
  <c r="I46" i="3"/>
  <c r="L46" i="3" s="1"/>
  <c r="K44" i="3"/>
  <c r="I44" i="3"/>
  <c r="L44" i="3" s="1"/>
  <c r="K42" i="3"/>
  <c r="I42" i="3"/>
  <c r="L42" i="3" s="1"/>
  <c r="L40" i="3"/>
  <c r="K40" i="3"/>
  <c r="I40" i="3"/>
  <c r="K38" i="3"/>
  <c r="I38" i="3"/>
  <c r="L38" i="3" s="1"/>
  <c r="K37" i="3"/>
  <c r="I37" i="3"/>
  <c r="L37" i="3" s="1"/>
  <c r="L36" i="3"/>
  <c r="K36" i="3"/>
  <c r="I36" i="3"/>
  <c r="K33" i="3"/>
  <c r="I33" i="3"/>
  <c r="L33" i="3" s="1"/>
  <c r="K31" i="3"/>
  <c r="I31" i="3"/>
  <c r="L31" i="3" s="1"/>
  <c r="K28" i="3"/>
  <c r="I28" i="3"/>
  <c r="L28" i="3" s="1"/>
  <c r="L25" i="3"/>
  <c r="K25" i="3"/>
  <c r="K51" i="3" s="1"/>
  <c r="I25" i="3"/>
  <c r="I51" i="3" s="1"/>
  <c r="R23" i="3"/>
  <c r="I22" i="3"/>
  <c r="K21" i="3"/>
  <c r="I21" i="3"/>
  <c r="L21" i="3" s="1"/>
  <c r="K20" i="3"/>
  <c r="I20" i="3"/>
  <c r="L20" i="3" s="1"/>
  <c r="K19" i="3"/>
  <c r="I19" i="3"/>
  <c r="L19" i="3" s="1"/>
  <c r="L17" i="3"/>
  <c r="K17" i="3"/>
  <c r="I17" i="3"/>
  <c r="K15" i="3"/>
  <c r="L15" i="3" s="1"/>
  <c r="I15" i="3"/>
  <c r="L13" i="3"/>
  <c r="K13" i="3"/>
  <c r="I13" i="3"/>
  <c r="K11" i="3"/>
  <c r="I11" i="3"/>
  <c r="L11" i="3" s="1"/>
  <c r="K9" i="3"/>
  <c r="K22" i="3" s="1"/>
  <c r="I9" i="3"/>
  <c r="L9" i="3" s="1"/>
  <c r="R7" i="3"/>
  <c r="I59" i="3" l="1"/>
  <c r="I60" i="3" s="1"/>
  <c r="L33" i="5"/>
  <c r="G10" i="4" s="1"/>
  <c r="G11" i="4"/>
  <c r="G14" i="4" s="1"/>
  <c r="G15" i="4" s="1"/>
  <c r="L22" i="3"/>
  <c r="L51" i="3"/>
  <c r="L59" i="3"/>
  <c r="K59" i="3"/>
  <c r="K60" i="3" s="1"/>
  <c r="I33" i="5"/>
  <c r="L60" i="3" l="1"/>
  <c r="G10" i="2" s="1"/>
  <c r="E9" i="6" s="1"/>
  <c r="E16" i="4"/>
  <c r="H19" i="1"/>
  <c r="E14" i="6" l="1"/>
  <c r="E14" i="2" s="1"/>
  <c r="G14" i="2" s="1"/>
  <c r="G16" i="2" s="1"/>
  <c r="G17" i="2" s="1"/>
  <c r="H18" i="1" s="1"/>
  <c r="H21" i="1" s="1"/>
  <c r="H22" i="1" s="1"/>
  <c r="E15" i="6" l="1"/>
</calcChain>
</file>

<file path=xl/sharedStrings.xml><?xml version="1.0" encoding="utf-8"?>
<sst xmlns="http://schemas.openxmlformats.org/spreadsheetml/2006/main" count="437" uniqueCount="249">
  <si>
    <t>แบบปร. 6</t>
  </si>
  <si>
    <t>สรุปผลการประมาณราคากลางค่าก่อสร้าง</t>
  </si>
  <si>
    <t xml:space="preserve"> </t>
  </si>
  <si>
    <t>ประเภท</t>
  </si>
  <si>
    <t>ปรับปรุงห้องประชุมพระพิพิธโภไคย</t>
  </si>
  <si>
    <t>สถานที่ก่อสร้าง</t>
  </si>
  <si>
    <t>ชั้น 3 ศาลากลาง จังหวัดชลบุรี ตำบลบางปลาสร้อย อำเภอเมือง จังหวัดชลบุรี</t>
  </si>
  <si>
    <t>หน่วยงานออกแบบแปลนและรายการ</t>
  </si>
  <si>
    <t>สำนักงานโยธาธิการและผังเมืองจังหวัดชลบุรี</t>
  </si>
  <si>
    <t>แบบเลขที่  + เอกสารเลขที่</t>
  </si>
  <si>
    <t>พื้นที่อาคาร</t>
  </si>
  <si>
    <t xml:space="preserve">              ตร.ม.</t>
  </si>
  <si>
    <t>ประมาณราคาตามแบบ     ปร.4</t>
  </si>
  <si>
    <t xml:space="preserve">จำนวน       </t>
  </si>
  <si>
    <t xml:space="preserve">แผ่น  </t>
  </si>
  <si>
    <t xml:space="preserve">              ชั้น</t>
  </si>
  <si>
    <t>ลำดับ</t>
  </si>
  <si>
    <t>รายการ</t>
  </si>
  <si>
    <t>ค่าก่อสร้าง</t>
  </si>
  <si>
    <t>หมายเหตุ</t>
  </si>
  <si>
    <t>(บาท)</t>
  </si>
  <si>
    <t>ค่างานส่วนที่ 1 ค่าวัสดุและค่าแรงงานหมวดงานก่อสร้าง</t>
  </si>
  <si>
    <t>ค่างานส่วนที่ 2 หมวดงานครุภัณฑ์สั่งซื้อหรือจัดซื้อ</t>
  </si>
  <si>
    <t xml:space="preserve">ค่างานส่วนที่ 3  ค่าใช้จ่ายพิเศษตามข้อกำหนด (ถ้ามี) </t>
  </si>
  <si>
    <t>รวมเงิน (1)+(2)+(3)</t>
  </si>
  <si>
    <t>คิดเป็นเงินทั้งสิ้นโดยประมาณ</t>
  </si>
  <si>
    <t>ตร.ม.</t>
  </si>
  <si>
    <t xml:space="preserve">เฉลี่ยราคา </t>
  </si>
  <si>
    <t>บาท / ตร.ม.</t>
  </si>
  <si>
    <t>คณะกรรมการกำหนดราคากลาง</t>
  </si>
  <si>
    <t>ลงชื่อ ..........................................................................................  ประธานกรรมการ</t>
  </si>
  <si>
    <t>นายวิรัตน์  เฉลิมแสน</t>
  </si>
  <si>
    <t>นิติกรชำนาญการพิเศษ</t>
  </si>
  <si>
    <t xml:space="preserve">  สำนักงานจังหวัดชลบุรี</t>
  </si>
  <si>
    <t>ลงชื่อ ..........................................................................................  กรรมการ</t>
  </si>
  <si>
    <t>นายเสริม  นามวงศ์ษา</t>
  </si>
  <si>
    <t>นายช่างไฟฟ้าชำนาญงาน</t>
  </si>
  <si>
    <t>ปร.5(ก)</t>
  </si>
  <si>
    <t>ส่วนราชการ</t>
  </si>
  <si>
    <t>สำนักงานจังหวัดชลบุรี</t>
  </si>
  <si>
    <t xml:space="preserve">ประเภทงาน              </t>
  </si>
  <si>
    <t xml:space="preserve">สถานที่ก่อสร้าง        </t>
  </si>
  <si>
    <t>ชั้น 3 ศาลากลาง ตำบลบางปลาสร้อย อำเภอเมือง จังหวัดชลบุรี</t>
  </si>
  <si>
    <t>หน่วยงานออกแบบแปลน</t>
  </si>
  <si>
    <t xml:space="preserve">แบบเลขที่     </t>
  </si>
  <si>
    <t xml:space="preserve">ประมาณราคาเมื่อ      </t>
  </si>
  <si>
    <t>จำนวนเงิน</t>
  </si>
  <si>
    <t>ค่าวัสดุและแรงงานเป็นเงินประมาณ</t>
  </si>
  <si>
    <t xml:space="preserve">เงินล่วงหน้า   </t>
  </si>
  <si>
    <t>เงินประกันผลงาน</t>
  </si>
  <si>
    <t>ดอกเบี้ยเงินกู้</t>
  </si>
  <si>
    <t xml:space="preserve"> FACTOR  F =</t>
  </si>
  <si>
    <t>สรุป</t>
  </si>
  <si>
    <t>รวมค่าก่อสร้างเป็นเงินทั้งสิ้น</t>
  </si>
  <si>
    <t>คิดเป็นเงินประมาณ</t>
  </si>
  <si>
    <t xml:space="preserve"> สำนักงานจังหวัดชลบุรี</t>
  </si>
  <si>
    <t>ประมาณราคา</t>
  </si>
  <si>
    <t>แบบปร. 4(ก)</t>
  </si>
  <si>
    <t xml:space="preserve">สถานที่ก่อสร้าง                </t>
  </si>
  <si>
    <t>ชั้น 3  ศาลากลางจังหวัดชลบุรี  ตำบลบางปลาสร้อย อำเภอเมือง จังหวัดชลบุรี</t>
  </si>
  <si>
    <t xml:space="preserve">ประมาณการเมื่อ              </t>
  </si>
  <si>
    <t>จำนวน</t>
  </si>
  <si>
    <t>หน่วย</t>
  </si>
  <si>
    <t>ค่าวัสดุ</t>
  </si>
  <si>
    <t>ค่าแรง</t>
  </si>
  <si>
    <t>รวม</t>
  </si>
  <si>
    <t>หน่วยละ</t>
  </si>
  <si>
    <t>เป็นเงิน</t>
  </si>
  <si>
    <t>หมวดงานเตรียมการและรื้อถอน</t>
  </si>
  <si>
    <t>งานสถาปัตยกรรมและตกแต่งภายในฯ</t>
  </si>
  <si>
    <t>1.1.</t>
  </si>
  <si>
    <t>พื้นลามิเนต (เดิม) รื้อถอนออกพร้อมขนเศษวัสดุทิ้ง</t>
  </si>
  <si>
    <t>รื้อขนไป</t>
  </si>
  <si>
    <t>( แบบรูปรายการ DM-3/DM-4)</t>
  </si>
  <si>
    <t>1.2.</t>
  </si>
  <si>
    <t>ผนังวอลเปเปอร์ (เดิม) รื้อถอนออก พร้อมขนเศษวัสดุทิ้ง</t>
  </si>
  <si>
    <t>(แบบรูปรายการ DM-6)</t>
  </si>
  <si>
    <t>1.3.</t>
  </si>
  <si>
    <t>ม่านจีบพร้อมอุปกรณ์ (เดิม) รื้อถอนออก (ทั้งห้อง) พร้อมขนเศษวัสดุทิ้ง</t>
  </si>
  <si>
    <t>งาน</t>
  </si>
  <si>
    <t>1.4.</t>
  </si>
  <si>
    <t>ชุดประตู (เดิม)/ป้ายหน้าห้องประชุม รื้อถอนออก พร้อมจัดเก็บตามที่ผู้ว่าจ้างกำหนดฯ</t>
  </si>
  <si>
    <t>รื้อเก็บ</t>
  </si>
  <si>
    <t>(แบบรูปรายการ DM-1/DM-2)</t>
  </si>
  <si>
    <t>1.5.</t>
  </si>
  <si>
    <t>โต๊ะประชุมและเก้าอี้ (เดิม) ขนย้ายออกพร้อมจัดเก็บตามที่ผู้ว่าจ้างกำหนด</t>
  </si>
  <si>
    <t>ย้ายเก็บ</t>
  </si>
  <si>
    <t>งานอื่นๆ</t>
  </si>
  <si>
    <t>1.6.</t>
  </si>
  <si>
    <t>เครื่องปรับอากาศแขวนผนัง (เดิม) รื้อถอนออก (อุปกรณ์ประกอบครบชุด) พร้อมจัดเก็บตามที่ผู้ว่าจ้างกำหนด</t>
  </si>
  <si>
    <t>ชุด</t>
  </si>
  <si>
    <t>1.7.</t>
  </si>
  <si>
    <t>PROJECTOR/SCREEN/ลำโพง (เดิม) รื้อถอนออก พร้อมจัดเก็บตามตำแหน่งที่ผู้ว่าจ้างฯกำหนด</t>
  </si>
  <si>
    <t>1.8.</t>
  </si>
  <si>
    <t>ดวงโคมไฟฟ้าแสงสว่าง/ปลั๊ก/สวิทช์/ระบบสื่อสาร(เดิม) รื้อถอนออก พร้อมจัดเก็บตามที่ผู้ว่าจ้างกำหนด</t>
  </si>
  <si>
    <t>รวมค่าวัสดุและค่าแรงงาน  (1) หมวดงานเตรียมการและรื้อถอน</t>
  </si>
  <si>
    <t>หมวดงานก่อสร้างสถาปัตยกรรมและตกแต่งภายในฯ</t>
  </si>
  <si>
    <t>พื้น</t>
  </si>
  <si>
    <t>2.1.</t>
  </si>
  <si>
    <t xml:space="preserve">F1/พื้น SPC ตกแต่งตามแบบรูปรายการ </t>
  </si>
  <si>
    <t>(แบบรูปรายการ F1/F2)</t>
  </si>
  <si>
    <t>ผนัง</t>
  </si>
  <si>
    <t>2.2.</t>
  </si>
  <si>
    <t xml:space="preserve">P1/ ผนัง  Wall Paper และผนังทาสี ตกแต่งตามแบบรูปรายการ </t>
  </si>
  <si>
    <t>(แบบรูปรายการ P2/P0)</t>
  </si>
  <si>
    <t>ฝ้า</t>
  </si>
  <si>
    <t>2.3.</t>
  </si>
  <si>
    <t xml:space="preserve">CL1/ฝ้าเพดาน (เดิม) ฉาบแต่งผิว ทาสี ตกแต่งตามแบบรูปรายการ </t>
  </si>
  <si>
    <t>(แบบรูปรายการ CL-1)</t>
  </si>
  <si>
    <t>2.4.</t>
  </si>
  <si>
    <t xml:space="preserve">CL2/ฝ้าเพดาน (เดิม) ตกแต่งกรุผิวด้วยแผ่น Acoustic /ติดตั้งพร้อมบัวมอบฝ้า ตกแต่งตามแบบรูปรายการ </t>
  </si>
  <si>
    <t>(แบบรูปรายการ CL-2)</t>
  </si>
  <si>
    <t>ประตู/หน้าต่าง</t>
  </si>
  <si>
    <t>2.5.</t>
  </si>
  <si>
    <t xml:space="preserve">D1/D3  ติดตั้งพร้อมชุดอุปกรณ์ประกอบครบชุด </t>
  </si>
  <si>
    <t>รวมติดตั้ง</t>
  </si>
  <si>
    <t>2.6.</t>
  </si>
  <si>
    <t>D2/ ติดตั้งพร้อมอุปกรณ์ประกอบครบชุด</t>
  </si>
  <si>
    <t>2.7.</t>
  </si>
  <si>
    <t xml:space="preserve">CT-1/ติดตั้งชุดม่านมู่ลี่ปรับแสง (BLIND CURTAIN) พร้อมอุปกรณ์ประกอบครบชุด </t>
  </si>
  <si>
    <t>BUILT-IN</t>
  </si>
  <si>
    <t>2.8.</t>
  </si>
  <si>
    <t xml:space="preserve">B1/ผนังตกแต่งตามแบบรูปรายการ </t>
  </si>
  <si>
    <t>รวมค่าแรง</t>
  </si>
  <si>
    <t>(แบบรูปรายการ P3)</t>
  </si>
  <si>
    <t>2.9.</t>
  </si>
  <si>
    <t xml:space="preserve">B2/ผนังตกแต่งตามแบบรูปรายการ </t>
  </si>
  <si>
    <t>(แบบรูปรายการ P3-1)</t>
  </si>
  <si>
    <t>2.10.</t>
  </si>
  <si>
    <t>B2-1/ผนังตกแต่งตามแบบรูปรายการ</t>
  </si>
  <si>
    <t>(แบบรูปรายการ P3/P4/P5 ติดตั้งพร้อมช่องกระจกบานเลื่อน)</t>
  </si>
  <si>
    <t>2.11.</t>
  </si>
  <si>
    <t xml:space="preserve">B3/ผนังตกแต่งตามแบบรูปรายการ </t>
  </si>
  <si>
    <t>(ผนังตกแต่งป้ายหน้าห้องประชุม)</t>
  </si>
  <si>
    <t>2.12.</t>
  </si>
  <si>
    <t xml:space="preserve">ขยายพื้นเวที (โครงเหล็กรับเวทีปิดทับด้วยแผ่นซีเมนต์กรุผิวพื้นด้วยแผ่นกระเบื้อง SPC) </t>
  </si>
  <si>
    <t>(แบบรูปรายการ F2-1)</t>
  </si>
  <si>
    <t>รวมค่าวัสดุและค่าแรงงาน  (2) หมวดงานก่อสร้างสถาปัตยกรรมและตกแต่งภายในฯ</t>
  </si>
  <si>
    <t>หมวดงานไฟฟ้าและสื่อสาร (แบบรูปรายการ IA-04)</t>
  </si>
  <si>
    <t>3.1.</t>
  </si>
  <si>
    <t>Receptacle Outlet-Swicht-Lighting(Downlight/Striplight)/Fiiting&amp;Accessories</t>
  </si>
  <si>
    <t>3.2.</t>
  </si>
  <si>
    <t>ท่อร้อยสายและสายระบบไฟฟ้าแสงสว่าง/ระบบสื่อสาร/Fitting&amp;Accessories</t>
  </si>
  <si>
    <t>รวมค่าวัสดุและค่าแรงงาน  (3) หมวดงานไฟฟ้าและสื่อสาร</t>
  </si>
  <si>
    <t>หมวดงานระบบภาพและเสียง</t>
  </si>
  <si>
    <t>4.1.</t>
  </si>
  <si>
    <t>งานติดตั้งระบบภาพ (Support/Fitting &amp; Accessories)/Standard Rack/System Setup/Training Time)</t>
  </si>
  <si>
    <t>4.2.</t>
  </si>
  <si>
    <t>งานติดตั้งระบบเสียง (Control/Extension Unit/Cable/Network Switch/Rack/Fitting&amp;Accessories)</t>
  </si>
  <si>
    <t>รวมค่าวัสดุและค่าแรงงาน  (4) หมวดงานระบบภาพและเสียง</t>
  </si>
  <si>
    <t>รวมค่าวัสดุและค่าแรง  (1)+(2)+(3)+(4)</t>
  </si>
  <si>
    <t>หมายเหตุ :</t>
  </si>
  <si>
    <t>รายละเอียดข้อกำหนดวัสดุก่อสร้างและตกแต่ง (Material Specification)</t>
  </si>
  <si>
    <t>ลงชื่อ ......................................................................... ประธาน         ลงชื่อ ......................................................................... กรรมการ       ลงชื่อ ......................................................................... กรรมการ</t>
  </si>
  <si>
    <t>ปร.5(ข)</t>
  </si>
  <si>
    <t>สำนักจังหวัดชลบุรี</t>
  </si>
  <si>
    <t>ชั้น 3 อาคารศาลากลางจังหวัดชลบุรี ตำบลบางปลาสร้อย อำเภอเมือง จังหวัดชลบุรี</t>
  </si>
  <si>
    <t>ค่าครุภัณฑ์ เป็นเงินประมาณ</t>
  </si>
  <si>
    <t>ภาษีมูลค่าเพิ่ม</t>
  </si>
  <si>
    <t>(ตัวอักษร)</t>
  </si>
  <si>
    <t>แบบปร. 4(ข)</t>
  </si>
  <si>
    <t>ชั้น 3  ศาลากลาง จังหวัดชลบุรี ตำบลบางปลาสร้อย อำเภอเมือง จังหวัดชลบุรี</t>
  </si>
  <si>
    <t>หมวดงานครุภัณฑ์จัดซื้อ</t>
  </si>
  <si>
    <t>ติดตั้งเครื่องปรับอากาศ</t>
  </si>
  <si>
    <t>เครื่องปรับอากาศชนิดติดผนัง WALL TYPE  (ขนาด 24000 BTU)</t>
  </si>
  <si>
    <t>( ติดตั้พร้อมอุปกรณ์ประกอบครบชุด )</t>
  </si>
  <si>
    <t>เฟอร์นิเจอร์ลอยตัว</t>
  </si>
  <si>
    <t>LF-01 เก้าอี้ผู้เข้าร่วมประชุม</t>
  </si>
  <si>
    <t>LF-02 เก้าอี้ประธาน</t>
  </si>
  <si>
    <t>LF-02-1 เก้าอี้รองประธาน</t>
  </si>
  <si>
    <t>LF-03 โต๊ะประชุมประธาน</t>
  </si>
  <si>
    <t>LF-03-1 โต๊ะประชุมรองประธาน</t>
  </si>
  <si>
    <t>LF-04 โต๊ะผู้เข้าร่วมประชุม</t>
  </si>
  <si>
    <t>LF-05 เก้าอี้ผู้เข้าร่วมประชุม (ผู้ติดตาม)</t>
  </si>
  <si>
    <t>LF-06 โต๊ะผู้เข้าร่วมประชุม</t>
  </si>
  <si>
    <t>LF-07 โต๊ะห้องควบคุม</t>
  </si>
  <si>
    <t>ระบบภาพ (รายละเอียดข้อกำหนดพัสดุและอุปกรณ์ อ้างอิงตามเอกสารแนบท้าย)</t>
  </si>
  <si>
    <t>LED Wall</t>
  </si>
  <si>
    <t>LED Wall Stacking</t>
  </si>
  <si>
    <t>3.3.</t>
  </si>
  <si>
    <t>PT-Lens Standard</t>
  </si>
  <si>
    <t>เครื่อง</t>
  </si>
  <si>
    <t>ระบบเสียง (รายละเอียดข้อกำหนดพัสดุและอุปกรณ์ อ้างอิงตามเอกสารแนบท้าย)</t>
  </si>
  <si>
    <t xml:space="preserve">Digital Mixer </t>
  </si>
  <si>
    <t>เครื่องประมวลผลสัญญานเสียง</t>
  </si>
  <si>
    <t>4.3.</t>
  </si>
  <si>
    <t xml:space="preserve">เครื่องขยายเสียง </t>
  </si>
  <si>
    <t>4.4.</t>
  </si>
  <si>
    <t>ลำโพงฝังฝ้า</t>
  </si>
  <si>
    <t>4.5.</t>
  </si>
  <si>
    <t>ชุดลำโพง</t>
  </si>
  <si>
    <t>4.6.</t>
  </si>
  <si>
    <t>Microphone</t>
  </si>
  <si>
    <t>4.7.</t>
  </si>
  <si>
    <t>Wireless Microphone</t>
  </si>
  <si>
    <t>รวมค่าวัสดุและค่าแรงงาน หมวดงานครุภัณฑ์</t>
  </si>
  <si>
    <t>ลงชื่อ .................................................................... ประธาน         ลงชื่อ ...............................................................กรรมการ       ลงชื่อ ..............................................................กรรมการ</t>
  </si>
  <si>
    <t>ตาราง Factor F  งานอาคาร</t>
  </si>
  <si>
    <t>การคำนวณหาค่า Factor-F</t>
  </si>
  <si>
    <t>เงินล่วงหน้าจ่าย</t>
  </si>
  <si>
    <t>หนังสือกรมบัญชีกลาง (ด่วนที่สุด)ที่ กค.0433.2 / ว.499 ลว.28 สิงหาคม 2566</t>
  </si>
  <si>
    <t>เงินประกันผลงานหัก</t>
  </si>
  <si>
    <t>เริ่มใช้ 28 สิงหาคม 2566</t>
  </si>
  <si>
    <t>ค่าภาษีมูลค่าเพิ่ม</t>
  </si>
  <si>
    <t>Factor F =</t>
  </si>
  <si>
    <r>
      <rPr>
        <b/>
        <sz val="18"/>
        <rFont val="CordiaUPC"/>
      </rPr>
      <t>D - ((D-E)*(A-</t>
    </r>
    <r>
      <rPr>
        <b/>
        <sz val="18"/>
        <color rgb="FF0000FF"/>
        <rFont val="CordiaUPC"/>
      </rPr>
      <t>B</t>
    </r>
    <r>
      <rPr>
        <b/>
        <sz val="18"/>
        <rFont val="CordiaUPC"/>
      </rPr>
      <t>)/(</t>
    </r>
    <r>
      <rPr>
        <b/>
        <sz val="18"/>
        <color rgb="FFFF0000"/>
        <rFont val="CordiaUPC"/>
      </rPr>
      <t>C</t>
    </r>
    <r>
      <rPr>
        <b/>
        <sz val="18"/>
        <rFont val="CordiaUPC"/>
      </rPr>
      <t>-</t>
    </r>
    <r>
      <rPr>
        <b/>
        <sz val="18"/>
        <color rgb="FF0000FF"/>
        <rFont val="CordiaUPC"/>
      </rPr>
      <t>B</t>
    </r>
    <r>
      <rPr>
        <b/>
        <sz val="18"/>
        <rFont val="CordiaUPC"/>
      </rPr>
      <t>))</t>
    </r>
  </si>
  <si>
    <t>ค่างานต้นทุน</t>
  </si>
  <si>
    <t>Factor F</t>
  </si>
  <si>
    <t>B</t>
  </si>
  <si>
    <t>B : ค่างานต้นทุนต่ำ</t>
  </si>
  <si>
    <t>A</t>
  </si>
  <si>
    <t>A : ค่างานต้นทุนที่ประมาณราคาได้(วัสดุ+แรงงาน)</t>
  </si>
  <si>
    <t>C</t>
  </si>
  <si>
    <t>C : ค่างานต้นทุนสูง</t>
  </si>
  <si>
    <t>D</t>
  </si>
  <si>
    <t>D : Factor F ทุนต่ำ</t>
  </si>
  <si>
    <t>E</t>
  </si>
  <si>
    <t>E : Factor F ทุนสูง</t>
  </si>
  <si>
    <t>นำค่านี้ไปใช้ในการคำนวณ</t>
  </si>
  <si>
    <t>A * Factor F</t>
  </si>
  <si>
    <t>(ให้กรอกข้อมูลลงในช่อง A,B,C เท่านั้น)</t>
  </si>
  <si>
    <r>
      <t xml:space="preserve">หลักเกณฑ์การกำหนดราคากลางงานก่อสร้าง </t>
    </r>
    <r>
      <rPr>
        <b/>
        <sz val="14"/>
        <color rgb="FFFF0000"/>
        <rFont val="TH SarabunPSK"/>
        <family val="2"/>
      </rPr>
      <t>หนังสือกรมบัญชีกลาง ( ด่วนที่สุด) ที่ กค.0433.2 / ว.499 ลว.28 สิงหาคม 2566</t>
    </r>
  </si>
  <si>
    <r>
      <t xml:space="preserve">FACTOR . F  ประเภทงานอาคาร  เงื่อนไข  - เงินล่วงหน้าจ่าย  0%  , เงินประกันผลงานหัก  0 % , </t>
    </r>
    <r>
      <rPr>
        <b/>
        <sz val="13"/>
        <color rgb="FFFF0000"/>
        <rFont val="TH SarabunPSK"/>
        <family val="2"/>
      </rPr>
      <t>ดอกเบี้ยเงินกู้  7 %</t>
    </r>
    <r>
      <rPr>
        <b/>
        <sz val="13"/>
        <rFont val="TH SarabunPSK"/>
        <family val="2"/>
      </rPr>
      <t xml:space="preserve">  ,ค่าภาษีมูลค่าเพิ่ม  7 % </t>
    </r>
  </si>
  <si>
    <r>
      <t>1).</t>
    </r>
    <r>
      <rPr>
        <b/>
        <u/>
        <sz val="12"/>
        <rFont val="TH SarabunPSK"/>
        <family val="2"/>
      </rPr>
      <t xml:space="preserve">SPC-CLICK LOCK </t>
    </r>
    <r>
      <rPr>
        <b/>
        <sz val="12"/>
        <rFont val="TH SarabunPSK"/>
        <family val="2"/>
      </rPr>
      <t>ความหนาไม่น้อยกว่า 5mm.ติดตั้งพร้อมบัวมอบพื้น ให้ใช้ผลิตภัณฑ์ของ ROCOCO/T.FLEX/COCO (ระบุลาย/สีภายหลัง)</t>
    </r>
  </si>
  <si>
    <r>
      <t>2).</t>
    </r>
    <r>
      <rPr>
        <b/>
        <u/>
        <sz val="12"/>
        <rFont val="TH SarabunPSK"/>
        <family val="2"/>
      </rPr>
      <t>วัสดุปิดผิว Laminated</t>
    </r>
    <r>
      <rPr>
        <b/>
        <sz val="12"/>
        <rFont val="TH SarabunPSK"/>
        <family val="2"/>
      </rPr>
      <t xml:space="preserve"> ให้ใช้ผลิตภัณฑ์ของ EDL/PANAPLAST/LAMITAK (ระบุลาย/สีภายหลัง)</t>
    </r>
  </si>
  <si>
    <r>
      <t>3).</t>
    </r>
    <r>
      <rPr>
        <b/>
        <u/>
        <sz val="12"/>
        <rFont val="TH SarabunPSK"/>
        <family val="2"/>
      </rPr>
      <t>สีทาภายใน-ภายนอก Premium Grade</t>
    </r>
    <r>
      <rPr>
        <b/>
        <sz val="12"/>
        <rFont val="TH SarabunPSK"/>
        <family val="2"/>
      </rPr>
      <t xml:space="preserve"> ให้ใช้ผลิตภัณฑ์ของ BEGER/NIPPON/CAPTIAN (ระบุลาย/สีภายหลัง)</t>
    </r>
  </si>
  <si>
    <r>
      <t>4)</t>
    </r>
    <r>
      <rPr>
        <b/>
        <u/>
        <sz val="12"/>
        <rFont val="TH SarabunPSK"/>
        <family val="2"/>
      </rPr>
      <t>.เฟอร์นิเจอร์ลอยตัว</t>
    </r>
    <r>
      <rPr>
        <b/>
        <sz val="12"/>
        <rFont val="TH SarabunPSK"/>
        <family val="2"/>
      </rPr>
      <t xml:space="preserve"> ให้ใช้ผลิตภัณฑ์ของ  SIAM SCI/Okamura/C&amp;R Interior (ระบุลาย/สีภายหลัง)</t>
    </r>
  </si>
  <si>
    <r>
      <t>5).</t>
    </r>
    <r>
      <rPr>
        <b/>
        <u/>
        <sz val="12"/>
        <rFont val="TH SarabunPSK"/>
        <family val="2"/>
      </rPr>
      <t>ดวงโคมไฟแสงสว่างและไฟตกแต่ง</t>
    </r>
    <r>
      <rPr>
        <b/>
        <sz val="12"/>
        <rFont val="TH SarabunPSK"/>
        <family val="2"/>
      </rPr>
      <t xml:space="preserve"> ให้ใช้ผลิตภัณฑ์ของ Lamp&amp;Light/True Light/Endo (ระบุสีภายหลัง)</t>
    </r>
  </si>
  <si>
    <r>
      <t>6)</t>
    </r>
    <r>
      <rPr>
        <b/>
        <u/>
        <sz val="12"/>
        <rFont val="TH SarabunPSK"/>
        <family val="2"/>
      </rPr>
      <t>.สายไฟ</t>
    </r>
    <r>
      <rPr>
        <b/>
        <sz val="12"/>
        <rFont val="TH SarabunPSK"/>
        <family val="2"/>
      </rPr>
      <t xml:space="preserve"> ให้ใช้ผลิตภัณฑ์ของ THAI YAZAKI/BCC/Phelps Dodge</t>
    </r>
  </si>
  <si>
    <r>
      <t>7)</t>
    </r>
    <r>
      <rPr>
        <b/>
        <u/>
        <sz val="12"/>
        <rFont val="TH SarabunPSK"/>
        <family val="2"/>
      </rPr>
      <t>.ปลั๊ก-สวิทช์</t>
    </r>
    <r>
      <rPr>
        <b/>
        <sz val="12"/>
        <rFont val="TH SarabunPSK"/>
        <family val="2"/>
      </rPr>
      <t xml:space="preserve"> ให้ใช้ผลิตภัณฑ์ของ Bticino/Siemens/Phelps Dodge</t>
    </r>
  </si>
  <si>
    <r>
      <t>8)</t>
    </r>
    <r>
      <rPr>
        <b/>
        <u/>
        <sz val="12"/>
        <rFont val="TH SarabunPSK"/>
        <family val="2"/>
      </rPr>
      <t>.ระบบภาพและอุปกรณ์</t>
    </r>
    <r>
      <rPr>
        <b/>
        <sz val="12"/>
        <rFont val="TH SarabunPSK"/>
        <family val="2"/>
      </rPr>
      <t xml:space="preserve">  ให้ใช้ตามรายการข้อกำหนดพัสดุและอุปกรณ์ประกอบแบบ อ้างอิงตามเอกสารแนบท้าย</t>
    </r>
  </si>
  <si>
    <r>
      <t>9)</t>
    </r>
    <r>
      <rPr>
        <b/>
        <u/>
        <sz val="12"/>
        <rFont val="TH SarabunPSK"/>
        <family val="2"/>
      </rPr>
      <t>.ระบบเสียงและอุปกรณ์</t>
    </r>
    <r>
      <rPr>
        <b/>
        <sz val="12"/>
        <rFont val="TH SarabunPSK"/>
        <family val="2"/>
      </rPr>
      <t xml:space="preserve"> ให้ใช้ตามรายการข้อกำหนดพัสดุและอุปกรณ์ประกอบแบบ อ้างอิงตามเอกสารแนบท้าย</t>
    </r>
  </si>
  <si>
    <r>
      <t>10).</t>
    </r>
    <r>
      <rPr>
        <b/>
        <u/>
        <sz val="12"/>
        <rFont val="TH SarabunPSK"/>
        <family val="2"/>
      </rPr>
      <t>วัสดุอื่นๆที่ไม่ได้ระบุชื่อผลิตภัณฑ์</t>
    </r>
    <r>
      <rPr>
        <b/>
        <sz val="12"/>
        <rFont val="TH SarabunPSK"/>
        <family val="2"/>
      </rPr>
      <t xml:space="preserve"> ให้ใช้ผลิตภัณฑ์ที่ได้รับรอง มาตรฐานอุตสาหกรรม (มอก.) และหนังสือรับรองผลิตภัณฑ์ </t>
    </r>
  </si>
  <si>
    <r>
      <t>1).</t>
    </r>
    <r>
      <rPr>
        <b/>
        <u/>
        <sz val="12"/>
        <rFont val="TH SarabunPSK"/>
        <family val="2"/>
      </rPr>
      <t xml:space="preserve">SPC-CLICK LOCK </t>
    </r>
    <r>
      <rPr>
        <b/>
        <sz val="12"/>
        <rFont val="TH SarabunPSK"/>
        <family val="2"/>
      </rPr>
      <t>ความหนาไม่น้อยกว่า 5mm.ติดตั้งพร้อมบัวมอบพื้น ให้ใช้ผลิตภัณฑ์เทียบเท่าของ ROCOCO/T.FLEX/COCO (ระบุลาย/สีภายหลัง)</t>
    </r>
  </si>
  <si>
    <r>
      <t>2).</t>
    </r>
    <r>
      <rPr>
        <b/>
        <u/>
        <sz val="12"/>
        <rFont val="TH SarabunPSK"/>
        <family val="2"/>
      </rPr>
      <t>วัสดุปิดผิว Laminated</t>
    </r>
    <r>
      <rPr>
        <b/>
        <sz val="12"/>
        <rFont val="TH SarabunPSK"/>
        <family val="2"/>
      </rPr>
      <t xml:space="preserve"> ให้ใช้ผลิตภัณฑ์เทียบเท่าของ EDL/PANAPLAST/LAMITAK (ระบุลาย/สีภายหลัง)</t>
    </r>
  </si>
  <si>
    <r>
      <t>3).</t>
    </r>
    <r>
      <rPr>
        <b/>
        <u/>
        <sz val="12"/>
        <rFont val="TH SarabunPSK"/>
        <family val="2"/>
      </rPr>
      <t>สีทาภายใน-ภายนอก Premium Grade</t>
    </r>
    <r>
      <rPr>
        <b/>
        <sz val="12"/>
        <rFont val="TH SarabunPSK"/>
        <family val="2"/>
      </rPr>
      <t xml:space="preserve"> ให้ใช้ผลิตภัณฑ์เทียบเท่าของ BEGER/NIPPON/CAPTIAN (ระบุลาย/สีภายหลัง)</t>
    </r>
  </si>
  <si>
    <r>
      <t>4)</t>
    </r>
    <r>
      <rPr>
        <b/>
        <u/>
        <sz val="12"/>
        <rFont val="TH SarabunPSK"/>
        <family val="2"/>
      </rPr>
      <t>.เฟอร์นิเจอร์ลอยตัว</t>
    </r>
    <r>
      <rPr>
        <b/>
        <sz val="12"/>
        <rFont val="TH SarabunPSK"/>
        <family val="2"/>
      </rPr>
      <t xml:space="preserve"> ให้ใช้ผลิตภัณฑ์เทียบเท่าของ  PRACTIKA/KOKUYO/LOUIS T.LEONOWENS (ระบุลาย/สีภายหลัง)</t>
    </r>
  </si>
  <si>
    <r>
      <t>5).</t>
    </r>
    <r>
      <rPr>
        <b/>
        <u/>
        <sz val="12"/>
        <rFont val="TH SarabunPSK"/>
        <family val="2"/>
      </rPr>
      <t>ดวงโคมไฟแสงสว่างและไฟตกแต่ง</t>
    </r>
    <r>
      <rPr>
        <b/>
        <sz val="12"/>
        <rFont val="TH SarabunPSK"/>
        <family val="2"/>
      </rPr>
      <t xml:space="preserve"> ให้ใช้ผลิตภัณฑ์เทียบเท่าของ Lamp&amp;Light/True Light/Endo (ระบุลาย/สีภายหลัง)</t>
    </r>
  </si>
  <si>
    <r>
      <t>6)</t>
    </r>
    <r>
      <rPr>
        <b/>
        <u/>
        <sz val="12"/>
        <rFont val="TH SarabunPSK"/>
        <family val="2"/>
      </rPr>
      <t>.สายไฟ</t>
    </r>
    <r>
      <rPr>
        <b/>
        <sz val="12"/>
        <rFont val="TH SarabunPSK"/>
        <family val="2"/>
      </rPr>
      <t xml:space="preserve"> ให้ใช้ผลิตภัณฑ์เทียบเท่าของ THAI YAZAKI/BCC/Phelps Dodge</t>
    </r>
  </si>
  <si>
    <r>
      <t>7)</t>
    </r>
    <r>
      <rPr>
        <b/>
        <u/>
        <sz val="12"/>
        <rFont val="TH SarabunPSK"/>
        <family val="2"/>
      </rPr>
      <t>.ปลั๊ก-สวิทช์</t>
    </r>
    <r>
      <rPr>
        <b/>
        <sz val="12"/>
        <rFont val="TH SarabunPSK"/>
        <family val="2"/>
      </rPr>
      <t xml:space="preserve"> ให้ใช้ผลิตภัณฑ์เทียบเท่าของ Bticino/Siemens/Phelps Dodge</t>
    </r>
  </si>
  <si>
    <t>ราคาค่าวัสดุ สำนักดัชนีเศรษฐกิจการค้า  กระทรวงพาณิชย์  จังหวัดชลบุรี   ประจำเดือน ตุลาคม 2567</t>
  </si>
  <si>
    <t>ราคาค่าแรงงานตามบัญชีค่าแรงงาน/ค่าดำเนินการ สำหรับถอดแบบคำนวนราคากลางงานก่อสร้าง ฉบับปรับปรุง วันที่ 3 มีนาคม 2566</t>
  </si>
  <si>
    <t>IA1809/2567</t>
  </si>
  <si>
    <t>นายธีรชาติ คงหอม</t>
  </si>
  <si>
    <t>วิศวกรโยธาปฏิบัติการ</t>
  </si>
  <si>
    <t>และคำสั่งจังหวัดชลบุรี ที่ 6035/2567 ลงวันที่ 16 ตุลาคม 2567</t>
  </si>
  <si>
    <t>คำสั่งจังหวัดชลบุรี ที่ 874/2567 ลงวันที่ 22 กุมภาพันธ์ 2567 และคำสั่งจังหวัดชลบุรี ที่ 3264/2567 ลงวันที่ 21 มิถุนายน 2567</t>
  </si>
  <si>
    <r>
      <t>ประมาณราคาเมื่อ</t>
    </r>
    <r>
      <rPr>
        <b/>
        <sz val="14"/>
        <color rgb="FFFF0000"/>
        <rFont val="TH SarabunPSK"/>
        <family val="2"/>
      </rPr>
      <t xml:space="preserve"> วันที่  24 ธันวาคม 2567</t>
    </r>
  </si>
  <si>
    <t>วันที่  24 ธันวาคม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</si>
</sst>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87" formatCode="0.00000"/>
    <numFmt numFmtId="188" formatCode="_(* #,##0.00_);_(* \(#,##0.00\);_(* &quot;-&quot;??_);_(@_)"/>
    <numFmt numFmtId="189" formatCode="0.0000"/>
    <numFmt numFmtId="190" formatCode="_-* #,##0.00_-;\-* #,##0.00_-;_-* &quot;-&quot;??_-;_-@"/>
    <numFmt numFmtId="191" formatCode="_(* #,##0_);_(* \(#,##0\);_(* &quot;-&quot;??_);_(@_)"/>
    <numFmt numFmtId="192" formatCode="_-* #,##0_-;\-* #,##0_-;_-* &quot;-&quot;??_-;_-@"/>
    <numFmt numFmtId="193" formatCode="#,##0_ ;\-#,##0\ "/>
    <numFmt numFmtId="194" formatCode="_-* #,##0.0000_-;\-* #,##0.0000_-;_-* &quot;-&quot;??_-;_-@"/>
    <numFmt numFmtId="195" formatCode="_-* #,##0.00000_-;\-* #,##0.00000_-;_-* &quot;-&quot;??_-;_-@"/>
  </numFmts>
  <fonts count="53" x14ac:knownFonts="1">
    <font>
      <sz val="14"/>
      <color rgb="FF000000"/>
      <name val="Tahoma"/>
      <scheme val="minor"/>
    </font>
    <font>
      <sz val="14"/>
      <name val="Tahoma"/>
    </font>
    <font>
      <b/>
      <sz val="14"/>
      <name val="CordiaUPC"/>
    </font>
    <font>
      <b/>
      <sz val="16"/>
      <color rgb="FFFF0000"/>
      <name val="EucrosiaUPC"/>
    </font>
    <font>
      <b/>
      <sz val="20"/>
      <name val="CordiaUPC"/>
    </font>
    <font>
      <b/>
      <sz val="26"/>
      <name val="CordiaUPC"/>
    </font>
    <font>
      <sz val="16"/>
      <name val="Cordia New"/>
    </font>
    <font>
      <b/>
      <sz val="16"/>
      <name val="Cordia New"/>
    </font>
    <font>
      <b/>
      <sz val="15"/>
      <color rgb="FFFF0000"/>
      <name val="Cordia New"/>
    </font>
    <font>
      <b/>
      <sz val="15"/>
      <name val="CordiaUPC"/>
    </font>
    <font>
      <b/>
      <sz val="15"/>
      <color rgb="FFFF0000"/>
      <name val="CordiaUPC"/>
    </font>
    <font>
      <b/>
      <sz val="16"/>
      <color rgb="FFFF0000"/>
      <name val="Cordia New"/>
    </font>
    <font>
      <b/>
      <sz val="18"/>
      <name val="CordiaUPC"/>
    </font>
    <font>
      <sz val="14"/>
      <color rgb="FF0000FF"/>
      <name val="Cordia New"/>
    </font>
    <font>
      <b/>
      <sz val="14"/>
      <color rgb="FF0000FF"/>
      <name val="CordiaUPC"/>
    </font>
    <font>
      <b/>
      <sz val="14"/>
      <color rgb="FF00FFFF"/>
      <name val="CordiaUPC"/>
    </font>
    <font>
      <sz val="16"/>
      <color rgb="FF00FF00"/>
      <name val="Cordia New"/>
    </font>
    <font>
      <b/>
      <sz val="14"/>
      <color rgb="FF008080"/>
      <name val="CordiaUPC"/>
    </font>
    <font>
      <b/>
      <sz val="14"/>
      <color rgb="FF3366FF"/>
      <name val="CordiaUPC"/>
    </font>
    <font>
      <b/>
      <sz val="14"/>
      <color rgb="FF000000"/>
      <name val="CordiaUPC"/>
    </font>
    <font>
      <b/>
      <i/>
      <sz val="14"/>
      <color rgb="FF0000FF"/>
      <name val="CordiaUPC"/>
    </font>
    <font>
      <b/>
      <i/>
      <sz val="18"/>
      <color rgb="FF0000FF"/>
      <name val="CordiaUPC"/>
    </font>
    <font>
      <b/>
      <sz val="14"/>
      <color rgb="FFFF0000"/>
      <name val="CordiaUPC"/>
    </font>
    <font>
      <b/>
      <sz val="16"/>
      <color rgb="FF000000"/>
      <name val="CordiaUPC"/>
    </font>
    <font>
      <b/>
      <sz val="16"/>
      <name val="CordiaUPC"/>
    </font>
    <font>
      <b/>
      <sz val="14"/>
      <color rgb="FF993366"/>
      <name val="CordiaUPC"/>
    </font>
    <font>
      <b/>
      <sz val="16"/>
      <color rgb="FFFF0000"/>
      <name val="CordiaUPC"/>
    </font>
    <font>
      <sz val="12"/>
      <name val="EucrosiaUPC"/>
    </font>
    <font>
      <b/>
      <sz val="18"/>
      <color rgb="FF0000FF"/>
      <name val="CordiaUPC"/>
    </font>
    <font>
      <b/>
      <sz val="18"/>
      <color rgb="FFFF0000"/>
      <name val="CordiaUPC"/>
    </font>
    <font>
      <b/>
      <sz val="12"/>
      <name val="TH SarabunPSK"/>
      <family val="2"/>
    </font>
    <font>
      <sz val="12"/>
      <name val="TH SarabunPSK"/>
      <family val="2"/>
    </font>
    <font>
      <sz val="14"/>
      <color rgb="FF000000"/>
      <name val="TH SarabunPSK"/>
      <family val="2"/>
    </font>
    <font>
      <b/>
      <sz val="16"/>
      <name val="TH SarabunPSK"/>
      <family val="2"/>
    </font>
    <font>
      <b/>
      <sz val="18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b/>
      <sz val="14"/>
      <color rgb="FF000000"/>
      <name val="TH SarabunPSK"/>
      <family val="2"/>
    </font>
    <font>
      <b/>
      <sz val="22"/>
      <name val="TH SarabunPSK"/>
      <family val="2"/>
    </font>
    <font>
      <b/>
      <sz val="14"/>
      <color rgb="FF0000FF"/>
      <name val="TH SarabunPSK"/>
      <family val="2"/>
    </font>
    <font>
      <b/>
      <sz val="14"/>
      <color rgb="FFFF0000"/>
      <name val="TH SarabunPSK"/>
      <family val="2"/>
    </font>
    <font>
      <b/>
      <sz val="13"/>
      <name val="TH SarabunPSK"/>
      <family val="2"/>
    </font>
    <font>
      <b/>
      <sz val="13"/>
      <color rgb="FFFF0000"/>
      <name val="TH SarabunPSK"/>
      <family val="2"/>
    </font>
    <font>
      <b/>
      <sz val="20"/>
      <name val="TH SarabunPSK"/>
      <family val="2"/>
    </font>
    <font>
      <b/>
      <sz val="16"/>
      <color rgb="FFFF0000"/>
      <name val="TH SarabunPSK"/>
      <family val="2"/>
    </font>
    <font>
      <sz val="16"/>
      <name val="TH SarabunPSK"/>
      <family val="2"/>
    </font>
    <font>
      <sz val="18"/>
      <name val="TH SarabunPSK"/>
      <family val="2"/>
    </font>
    <font>
      <b/>
      <sz val="12"/>
      <color rgb="FF000000"/>
      <name val="TH SarabunPSK"/>
      <family val="2"/>
    </font>
    <font>
      <b/>
      <u/>
      <sz val="12"/>
      <name val="TH SarabunPSK"/>
      <family val="2"/>
    </font>
    <font>
      <b/>
      <sz val="12"/>
      <color rgb="FFFF0000"/>
      <name val="TH SarabunPSK"/>
      <family val="2"/>
    </font>
    <font>
      <b/>
      <u/>
      <sz val="16"/>
      <color rgb="FF0000FF"/>
      <name val="TH SarabunPSK"/>
      <family val="2"/>
    </font>
    <font>
      <sz val="13"/>
      <name val="TH SarabunPSK"/>
      <family val="2"/>
    </font>
    <font>
      <sz val="16"/>
      <color rgb="FF000000"/>
      <name val="TH SarabunPSK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C2D69B"/>
        <bgColor rgb="FFC2D69B"/>
      </patternFill>
    </fill>
    <fill>
      <patternFill patternType="solid">
        <fgColor rgb="FFEAF1DD"/>
        <bgColor rgb="FFEAF1DD"/>
      </patternFill>
    </fill>
    <fill>
      <patternFill patternType="solid">
        <fgColor rgb="FFFFFF66"/>
        <bgColor rgb="FFFFFF66"/>
      </patternFill>
    </fill>
    <fill>
      <patternFill patternType="solid">
        <fgColor rgb="FFFFFFC0"/>
        <bgColor rgb="FFFFFFC0"/>
      </patternFill>
    </fill>
    <fill>
      <patternFill patternType="solid">
        <fgColor rgb="FFFFFF00"/>
        <bgColor rgb="FFFFFF00"/>
      </patternFill>
    </fill>
    <fill>
      <patternFill patternType="solid">
        <fgColor rgb="FF00CCFF"/>
        <bgColor rgb="FF00CCFF"/>
      </patternFill>
    </fill>
    <fill>
      <patternFill patternType="solid">
        <fgColor rgb="FF0099FF"/>
        <bgColor rgb="FF0099FF"/>
      </patternFill>
    </fill>
    <fill>
      <patternFill patternType="solid">
        <fgColor rgb="FFFF66FF"/>
        <bgColor rgb="FFFF66FF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40">
    <xf numFmtId="0" fontId="0" fillId="0" borderId="0" xfId="0" applyFont="1" applyAlignment="1"/>
    <xf numFmtId="40" fontId="2" fillId="0" borderId="0" xfId="0" applyNumberFormat="1" applyFont="1"/>
    <xf numFmtId="40" fontId="2" fillId="0" borderId="0" xfId="0" applyNumberFormat="1" applyFont="1" applyAlignment="1">
      <alignment vertical="center"/>
    </xf>
    <xf numFmtId="0" fontId="6" fillId="0" borderId="16" xfId="0" applyFont="1" applyBorder="1"/>
    <xf numFmtId="9" fontId="7" fillId="0" borderId="17" xfId="0" applyNumberFormat="1" applyFont="1" applyBorder="1" applyAlignment="1">
      <alignment horizontal="center"/>
    </xf>
    <xf numFmtId="40" fontId="8" fillId="0" borderId="61" xfId="0" applyNumberFormat="1" applyFont="1" applyBorder="1"/>
    <xf numFmtId="40" fontId="9" fillId="0" borderId="0" xfId="0" applyNumberFormat="1" applyFont="1"/>
    <xf numFmtId="40" fontId="9" fillId="0" borderId="62" xfId="0" applyNumberFormat="1" applyFont="1" applyBorder="1"/>
    <xf numFmtId="40" fontId="9" fillId="0" borderId="17" xfId="0" applyNumberFormat="1" applyFont="1" applyBorder="1"/>
    <xf numFmtId="9" fontId="11" fillId="3" borderId="63" xfId="0" applyNumberFormat="1" applyFont="1" applyFill="1" applyBorder="1" applyAlignment="1">
      <alignment horizontal="center"/>
    </xf>
    <xf numFmtId="40" fontId="2" fillId="0" borderId="17" xfId="0" applyNumberFormat="1" applyFont="1" applyBorder="1"/>
    <xf numFmtId="40" fontId="12" fillId="0" borderId="0" xfId="0" applyNumberFormat="1" applyFont="1" applyAlignment="1">
      <alignment horizontal="center" vertical="center"/>
    </xf>
    <xf numFmtId="40" fontId="13" fillId="0" borderId="39" xfId="0" applyNumberFormat="1" applyFont="1" applyBorder="1"/>
    <xf numFmtId="0" fontId="6" fillId="0" borderId="41" xfId="0" applyFont="1" applyBorder="1"/>
    <xf numFmtId="0" fontId="7" fillId="0" borderId="64" xfId="0" applyFont="1" applyBorder="1" applyAlignment="1">
      <alignment horizontal="center"/>
    </xf>
    <xf numFmtId="0" fontId="7" fillId="0" borderId="65" xfId="0" applyFont="1" applyBorder="1" applyAlignment="1">
      <alignment horizontal="center"/>
    </xf>
    <xf numFmtId="40" fontId="14" fillId="0" borderId="0" xfId="0" applyNumberFormat="1" applyFont="1" applyAlignment="1">
      <alignment horizontal="right"/>
    </xf>
    <xf numFmtId="3" fontId="2" fillId="9" borderId="35" xfId="0" applyNumberFormat="1" applyFont="1" applyFill="1" applyBorder="1" applyAlignment="1">
      <alignment horizontal="right"/>
    </xf>
    <xf numFmtId="40" fontId="15" fillId="0" borderId="0" xfId="0" applyNumberFormat="1" applyFont="1"/>
    <xf numFmtId="0" fontId="7" fillId="0" borderId="66" xfId="0" applyFont="1" applyBorder="1" applyAlignment="1">
      <alignment horizontal="center"/>
    </xf>
    <xf numFmtId="0" fontId="16" fillId="0" borderId="67" xfId="0" applyFont="1" applyBorder="1"/>
    <xf numFmtId="40" fontId="2" fillId="0" borderId="0" xfId="0" applyNumberFormat="1" applyFont="1" applyAlignment="1">
      <alignment horizontal="right"/>
    </xf>
    <xf numFmtId="192" fontId="2" fillId="6" borderId="35" xfId="0" applyNumberFormat="1" applyFont="1" applyFill="1" applyBorder="1"/>
    <xf numFmtId="192" fontId="7" fillId="0" borderId="35" xfId="0" applyNumberFormat="1" applyFont="1" applyBorder="1"/>
    <xf numFmtId="189" fontId="7" fillId="0" borderId="68" xfId="0" applyNumberFormat="1" applyFont="1" applyBorder="1" applyAlignment="1">
      <alignment horizontal="center"/>
    </xf>
    <xf numFmtId="40" fontId="17" fillId="0" borderId="0" xfId="0" applyNumberFormat="1" applyFont="1" applyAlignment="1">
      <alignment horizontal="right"/>
    </xf>
    <xf numFmtId="3" fontId="2" fillId="10" borderId="35" xfId="0" applyNumberFormat="1" applyFont="1" applyFill="1" applyBorder="1" applyAlignment="1">
      <alignment horizontal="right"/>
    </xf>
    <xf numFmtId="40" fontId="18" fillId="0" borderId="0" xfId="0" applyNumberFormat="1" applyFont="1"/>
    <xf numFmtId="189" fontId="7" fillId="0" borderId="69" xfId="0" applyNumberFormat="1" applyFont="1" applyBorder="1" applyAlignment="1">
      <alignment horizontal="center"/>
    </xf>
    <xf numFmtId="189" fontId="7" fillId="0" borderId="70" xfId="0" applyNumberFormat="1" applyFont="1" applyBorder="1" applyAlignment="1">
      <alignment horizontal="center"/>
    </xf>
    <xf numFmtId="40" fontId="19" fillId="0" borderId="0" xfId="0" applyNumberFormat="1" applyFont="1" applyAlignment="1">
      <alignment horizontal="right"/>
    </xf>
    <xf numFmtId="194" fontId="20" fillId="3" borderId="35" xfId="0" applyNumberFormat="1" applyFont="1" applyFill="1" applyBorder="1"/>
    <xf numFmtId="194" fontId="21" fillId="11" borderId="71" xfId="0" applyNumberFormat="1" applyFont="1" applyFill="1" applyBorder="1"/>
    <xf numFmtId="195" fontId="22" fillId="0" borderId="0" xfId="0" applyNumberFormat="1" applyFont="1"/>
    <xf numFmtId="192" fontId="23" fillId="0" borderId="25" xfId="0" applyNumberFormat="1" applyFont="1" applyBorder="1"/>
    <xf numFmtId="40" fontId="2" fillId="0" borderId="57" xfId="0" applyNumberFormat="1" applyFont="1" applyBorder="1"/>
    <xf numFmtId="40" fontId="2" fillId="0" borderId="72" xfId="0" applyNumberFormat="1" applyFont="1" applyBorder="1"/>
    <xf numFmtId="192" fontId="7" fillId="0" borderId="35" xfId="0" applyNumberFormat="1" applyFont="1" applyBorder="1"/>
    <xf numFmtId="189" fontId="7" fillId="0" borderId="31" xfId="0" applyNumberFormat="1" applyFont="1" applyBorder="1" applyAlignment="1">
      <alignment horizontal="center"/>
    </xf>
    <xf numFmtId="40" fontId="25" fillId="0" borderId="0" xfId="0" applyNumberFormat="1" applyFont="1" applyAlignment="1">
      <alignment horizontal="right"/>
    </xf>
    <xf numFmtId="192" fontId="26" fillId="0" borderId="0" xfId="0" applyNumberFormat="1" applyFont="1"/>
    <xf numFmtId="192" fontId="7" fillId="0" borderId="35" xfId="0" applyNumberFormat="1" applyFont="1" applyBorder="1" applyAlignment="1">
      <alignment horizontal="right"/>
    </xf>
    <xf numFmtId="40" fontId="2" fillId="3" borderId="73" xfId="0" applyNumberFormat="1" applyFont="1" applyFill="1" applyBorder="1"/>
    <xf numFmtId="0" fontId="27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0" fontId="36" fillId="0" borderId="8" xfId="0" applyFont="1" applyBorder="1" applyAlignment="1">
      <alignment horizontal="left" vertical="center"/>
    </xf>
    <xf numFmtId="17" fontId="39" fillId="0" borderId="8" xfId="0" applyNumberFormat="1" applyFont="1" applyBorder="1" applyAlignment="1">
      <alignment horizontal="left" vertical="center"/>
    </xf>
    <xf numFmtId="17" fontId="36" fillId="0" borderId="8" xfId="0" applyNumberFormat="1" applyFont="1" applyBorder="1" applyAlignment="1">
      <alignment vertical="center"/>
    </xf>
    <xf numFmtId="38" fontId="36" fillId="0" borderId="8" xfId="0" applyNumberFormat="1" applyFont="1" applyBorder="1" applyAlignment="1">
      <alignment horizontal="left" vertical="center"/>
    </xf>
    <xf numFmtId="0" fontId="36" fillId="0" borderId="12" xfId="0" applyFont="1" applyBorder="1" applyAlignment="1">
      <alignment horizontal="left" vertical="center"/>
    </xf>
    <xf numFmtId="17" fontId="39" fillId="0" borderId="12" xfId="0" applyNumberFormat="1" applyFont="1" applyBorder="1" applyAlignment="1">
      <alignment horizontal="left" vertical="center"/>
    </xf>
    <xf numFmtId="17" fontId="36" fillId="0" borderId="12" xfId="0" applyNumberFormat="1" applyFont="1" applyBorder="1" applyAlignment="1">
      <alignment vertical="center"/>
    </xf>
    <xf numFmtId="38" fontId="36" fillId="0" borderId="12" xfId="0" applyNumberFormat="1" applyFont="1" applyBorder="1" applyAlignment="1">
      <alignment horizontal="left" vertical="center"/>
    </xf>
    <xf numFmtId="0" fontId="36" fillId="0" borderId="13" xfId="0" applyFont="1" applyBorder="1" applyAlignment="1">
      <alignment horizontal="left" vertical="center"/>
    </xf>
    <xf numFmtId="38" fontId="36" fillId="0" borderId="14" xfId="0" applyNumberFormat="1" applyFont="1" applyBorder="1" applyAlignment="1">
      <alignment horizontal="left" vertical="center"/>
    </xf>
    <xf numFmtId="0" fontId="36" fillId="0" borderId="14" xfId="0" applyFont="1" applyBorder="1" applyAlignment="1">
      <alignment horizontal="left" vertical="center"/>
    </xf>
    <xf numFmtId="0" fontId="36" fillId="0" borderId="14" xfId="0" applyFont="1" applyBorder="1" applyAlignment="1">
      <alignment vertical="center"/>
    </xf>
    <xf numFmtId="38" fontId="36" fillId="0" borderId="15" xfId="0" applyNumberFormat="1" applyFont="1" applyBorder="1" applyAlignment="1">
      <alignment horizontal="center" vertical="center"/>
    </xf>
    <xf numFmtId="9" fontId="30" fillId="0" borderId="19" xfId="0" applyNumberFormat="1" applyFont="1" applyBorder="1" applyAlignment="1">
      <alignment horizontal="center" vertical="center"/>
    </xf>
    <xf numFmtId="9" fontId="30" fillId="0" borderId="19" xfId="0" applyNumberFormat="1" applyFont="1" applyBorder="1" applyAlignment="1">
      <alignment horizontal="left" vertical="center"/>
    </xf>
    <xf numFmtId="0" fontId="36" fillId="0" borderId="21" xfId="0" applyFont="1" applyBorder="1" applyAlignment="1">
      <alignment horizontal="center" vertical="center"/>
    </xf>
    <xf numFmtId="0" fontId="36" fillId="0" borderId="25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2" borderId="36" xfId="0" applyFont="1" applyFill="1" applyBorder="1" applyAlignment="1">
      <alignment horizontal="center" vertical="center"/>
    </xf>
    <xf numFmtId="0" fontId="33" fillId="2" borderId="35" xfId="0" applyFont="1" applyFill="1" applyBorder="1" applyAlignment="1">
      <alignment horizontal="center" vertical="center"/>
    </xf>
    <xf numFmtId="0" fontId="30" fillId="4" borderId="43" xfId="0" applyFont="1" applyFill="1" applyBorder="1" applyAlignment="1">
      <alignment horizontal="center" vertical="center"/>
    </xf>
    <xf numFmtId="0" fontId="30" fillId="4" borderId="44" xfId="0" applyFont="1" applyFill="1" applyBorder="1" applyAlignment="1">
      <alignment vertical="center"/>
    </xf>
    <xf numFmtId="0" fontId="30" fillId="5" borderId="43" xfId="0" applyFont="1" applyFill="1" applyBorder="1" applyAlignment="1">
      <alignment horizontal="center" vertical="center"/>
    </xf>
    <xf numFmtId="0" fontId="30" fillId="5" borderId="44" xfId="0" applyFont="1" applyFill="1" applyBorder="1" applyAlignment="1">
      <alignment vertical="center"/>
    </xf>
    <xf numFmtId="0" fontId="30" fillId="0" borderId="44" xfId="0" applyFont="1" applyBorder="1" applyAlignment="1">
      <alignment vertical="center"/>
    </xf>
    <xf numFmtId="0" fontId="30" fillId="0" borderId="44" xfId="0" applyFont="1" applyBorder="1" applyAlignment="1">
      <alignment horizontal="center" vertical="center"/>
    </xf>
    <xf numFmtId="188" fontId="30" fillId="0" borderId="27" xfId="0" applyNumberFormat="1" applyFont="1" applyBorder="1" applyAlignment="1">
      <alignment vertical="center"/>
    </xf>
    <xf numFmtId="40" fontId="30" fillId="0" borderId="27" xfId="0" applyNumberFormat="1" applyFont="1" applyBorder="1" applyAlignment="1">
      <alignment horizontal="center" vertical="center"/>
    </xf>
    <xf numFmtId="191" fontId="30" fillId="0" borderId="43" xfId="0" applyNumberFormat="1" applyFont="1" applyBorder="1" applyAlignment="1">
      <alignment horizontal="center" vertical="center"/>
    </xf>
    <xf numFmtId="4" fontId="30" fillId="0" borderId="43" xfId="0" applyNumberFormat="1" applyFont="1" applyBorder="1" applyAlignment="1">
      <alignment horizontal="right" vertical="center"/>
    </xf>
    <xf numFmtId="0" fontId="30" fillId="2" borderId="35" xfId="0" applyFont="1" applyFill="1" applyBorder="1" applyAlignment="1">
      <alignment horizontal="center" vertical="center"/>
    </xf>
    <xf numFmtId="4" fontId="47" fillId="2" borderId="35" xfId="0" applyNumberFormat="1" applyFont="1" applyFill="1" applyBorder="1" applyAlignment="1">
      <alignment vertical="center"/>
    </xf>
    <xf numFmtId="188" fontId="30" fillId="2" borderId="35" xfId="0" applyNumberFormat="1" applyFont="1" applyFill="1" applyBorder="1" applyAlignment="1">
      <alignment horizontal="center" vertical="center"/>
    </xf>
    <xf numFmtId="4" fontId="30" fillId="2" borderId="35" xfId="0" applyNumberFormat="1" applyFont="1" applyFill="1" applyBorder="1" applyAlignment="1">
      <alignment horizontal="right" vertical="center"/>
    </xf>
    <xf numFmtId="4" fontId="30" fillId="2" borderId="30" xfId="0" applyNumberFormat="1" applyFont="1" applyFill="1" applyBorder="1" applyAlignment="1">
      <alignment horizontal="right" vertical="center"/>
    </xf>
    <xf numFmtId="0" fontId="30" fillId="2" borderId="35" xfId="0" applyFont="1" applyFill="1" applyBorder="1" applyAlignment="1">
      <alignment horizontal="left" vertical="center"/>
    </xf>
    <xf numFmtId="188" fontId="30" fillId="0" borderId="0" xfId="0" applyNumberFormat="1" applyFont="1" applyAlignment="1">
      <alignment vertical="center"/>
    </xf>
    <xf numFmtId="188" fontId="31" fillId="0" borderId="0" xfId="0" applyNumberFormat="1" applyFont="1" applyAlignment="1">
      <alignment vertical="center"/>
    </xf>
    <xf numFmtId="0" fontId="48" fillId="0" borderId="44" xfId="0" applyFont="1" applyBorder="1" applyAlignment="1">
      <alignment vertical="center"/>
    </xf>
    <xf numFmtId="0" fontId="30" fillId="0" borderId="46" xfId="0" applyFont="1" applyBorder="1" applyAlignment="1">
      <alignment vertical="center"/>
    </xf>
    <xf numFmtId="0" fontId="30" fillId="0" borderId="46" xfId="0" applyFont="1" applyBorder="1" applyAlignment="1">
      <alignment horizontal="center" vertical="center"/>
    </xf>
    <xf numFmtId="191" fontId="30" fillId="0" borderId="27" xfId="0" applyNumberFormat="1" applyFont="1" applyBorder="1" applyAlignment="1">
      <alignment horizontal="center" vertical="center"/>
    </xf>
    <xf numFmtId="4" fontId="30" fillId="0" borderId="27" xfId="0" applyNumberFormat="1" applyFont="1" applyBorder="1" applyAlignment="1">
      <alignment horizontal="right" vertical="center"/>
    </xf>
    <xf numFmtId="188" fontId="30" fillId="0" borderId="43" xfId="0" applyNumberFormat="1" applyFont="1" applyBorder="1" applyAlignment="1">
      <alignment vertical="center"/>
    </xf>
    <xf numFmtId="40" fontId="30" fillId="0" borderId="43" xfId="0" applyNumberFormat="1" applyFont="1" applyBorder="1" applyAlignment="1">
      <alignment horizontal="center" vertical="center"/>
    </xf>
    <xf numFmtId="188" fontId="30" fillId="2" borderId="30" xfId="0" applyNumberFormat="1" applyFont="1" applyFill="1" applyBorder="1" applyAlignment="1">
      <alignment horizontal="center" vertical="center"/>
    </xf>
    <xf numFmtId="0" fontId="30" fillId="2" borderId="47" xfId="0" applyFont="1" applyFill="1" applyBorder="1" applyAlignment="1">
      <alignment horizontal="center" vertical="center"/>
    </xf>
    <xf numFmtId="4" fontId="47" fillId="2" borderId="47" xfId="0" applyNumberFormat="1" applyFont="1" applyFill="1" applyBorder="1" applyAlignment="1">
      <alignment vertical="center"/>
    </xf>
    <xf numFmtId="188" fontId="30" fillId="2" borderId="47" xfId="0" applyNumberFormat="1" applyFont="1" applyFill="1" applyBorder="1" applyAlignment="1">
      <alignment horizontal="center" vertical="center"/>
    </xf>
    <xf numFmtId="0" fontId="30" fillId="6" borderId="35" xfId="0" applyFont="1" applyFill="1" applyBorder="1" applyAlignment="1">
      <alignment horizontal="center" vertical="center"/>
    </xf>
    <xf numFmtId="4" fontId="30" fillId="6" borderId="30" xfId="0" applyNumberFormat="1" applyFont="1" applyFill="1" applyBorder="1" applyAlignment="1">
      <alignment horizontal="right" vertical="center"/>
    </xf>
    <xf numFmtId="4" fontId="30" fillId="6" borderId="35" xfId="0" applyNumberFormat="1" applyFont="1" applyFill="1" applyBorder="1" applyAlignment="1">
      <alignment horizontal="right" vertical="center"/>
    </xf>
    <xf numFmtId="188" fontId="30" fillId="6" borderId="30" xfId="0" applyNumberFormat="1" applyFont="1" applyFill="1" applyBorder="1" applyAlignment="1">
      <alignment horizontal="center" vertical="center"/>
    </xf>
    <xf numFmtId="0" fontId="30" fillId="6" borderId="35" xfId="0" applyFont="1" applyFill="1" applyBorder="1" applyAlignment="1">
      <alignment horizontal="left" vertical="center"/>
    </xf>
    <xf numFmtId="0" fontId="30" fillId="0" borderId="51" xfId="0" applyFont="1" applyBorder="1" applyAlignment="1">
      <alignment horizontal="center" vertical="center"/>
    </xf>
    <xf numFmtId="0" fontId="49" fillId="0" borderId="51" xfId="0" applyFont="1" applyBorder="1" applyAlignment="1">
      <alignment horizontal="left" vertical="center"/>
    </xf>
    <xf numFmtId="188" fontId="30" fillId="0" borderId="51" xfId="0" applyNumberFormat="1" applyFont="1" applyBorder="1" applyAlignment="1">
      <alignment horizontal="center" vertical="center"/>
    </xf>
    <xf numFmtId="4" fontId="30" fillId="0" borderId="51" xfId="0" applyNumberFormat="1" applyFont="1" applyBorder="1" applyAlignment="1">
      <alignment horizontal="right" vertical="center"/>
    </xf>
    <xf numFmtId="0" fontId="30" fillId="0" borderId="51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33" fillId="7" borderId="36" xfId="0" applyFont="1" applyFill="1" applyBorder="1" applyAlignment="1">
      <alignment horizontal="center" vertical="center"/>
    </xf>
    <xf numFmtId="0" fontId="33" fillId="7" borderId="35" xfId="0" applyFont="1" applyFill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41" fillId="2" borderId="42" xfId="0" applyFont="1" applyFill="1" applyBorder="1" applyAlignment="1">
      <alignment horizontal="center" vertical="center"/>
    </xf>
    <xf numFmtId="188" fontId="30" fillId="4" borderId="52" xfId="0" applyNumberFormat="1" applyFont="1" applyFill="1" applyBorder="1" applyAlignment="1">
      <alignment horizontal="left" vertical="center"/>
    </xf>
    <xf numFmtId="0" fontId="30" fillId="4" borderId="44" xfId="0" applyFont="1" applyFill="1" applyBorder="1" applyAlignment="1">
      <alignment horizontal="left" vertical="center"/>
    </xf>
    <xf numFmtId="49" fontId="30" fillId="4" borderId="53" xfId="0" applyNumberFormat="1" applyFont="1" applyFill="1" applyBorder="1" applyAlignment="1">
      <alignment horizontal="left" vertical="center"/>
    </xf>
    <xf numFmtId="0" fontId="30" fillId="5" borderId="27" xfId="0" applyFont="1" applyFill="1" applyBorder="1" applyAlignment="1">
      <alignment horizontal="center" vertical="center"/>
    </xf>
    <xf numFmtId="0" fontId="48" fillId="5" borderId="54" xfId="0" applyFont="1" applyFill="1" applyBorder="1" applyAlignment="1">
      <alignment horizontal="left" vertical="center"/>
    </xf>
    <xf numFmtId="0" fontId="30" fillId="5" borderId="46" xfId="0" applyFont="1" applyFill="1" applyBorder="1" applyAlignment="1">
      <alignment horizontal="left" vertical="center"/>
    </xf>
    <xf numFmtId="188" fontId="30" fillId="5" borderId="27" xfId="0" applyNumberFormat="1" applyFont="1" applyFill="1" applyBorder="1" applyAlignment="1">
      <alignment horizontal="left" vertical="center"/>
    </xf>
    <xf numFmtId="0" fontId="30" fillId="5" borderId="27" xfId="0" applyFont="1" applyFill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188" fontId="31" fillId="0" borderId="0" xfId="0" applyNumberFormat="1" applyFont="1" applyAlignment="1">
      <alignment horizontal="left" vertical="center"/>
    </xf>
    <xf numFmtId="0" fontId="30" fillId="0" borderId="26" xfId="0" applyFont="1" applyBorder="1" applyAlignment="1">
      <alignment horizontal="center" vertical="center"/>
    </xf>
    <xf numFmtId="0" fontId="30" fillId="0" borderId="11" xfId="0" applyFont="1" applyBorder="1" applyAlignment="1">
      <alignment horizontal="left" vertical="center"/>
    </xf>
    <xf numFmtId="0" fontId="30" fillId="0" borderId="8" xfId="0" applyFont="1" applyBorder="1" applyAlignment="1">
      <alignment horizontal="left" vertical="center"/>
    </xf>
    <xf numFmtId="188" fontId="30" fillId="0" borderId="26" xfId="0" applyNumberFormat="1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188" fontId="30" fillId="0" borderId="55" xfId="0" applyNumberFormat="1" applyFont="1" applyBorder="1" applyAlignment="1">
      <alignment horizontal="left" vertical="center"/>
    </xf>
    <xf numFmtId="0" fontId="30" fillId="0" borderId="27" xfId="0" quotePrefix="1" applyFont="1" applyBorder="1" applyAlignment="1">
      <alignment horizontal="left" vertical="center"/>
    </xf>
    <xf numFmtId="0" fontId="30" fillId="0" borderId="38" xfId="0" applyFont="1" applyBorder="1" applyAlignment="1">
      <alignment horizontal="center" vertical="center"/>
    </xf>
    <xf numFmtId="0" fontId="48" fillId="5" borderId="54" xfId="0" applyFont="1" applyFill="1" applyBorder="1" applyAlignment="1">
      <alignment vertical="center"/>
    </xf>
    <xf numFmtId="0" fontId="30" fillId="5" borderId="46" xfId="0" applyFont="1" applyFill="1" applyBorder="1" applyAlignment="1">
      <alignment vertical="center"/>
    </xf>
    <xf numFmtId="188" fontId="30" fillId="5" borderId="27" xfId="0" applyNumberFormat="1" applyFont="1" applyFill="1" applyBorder="1" applyAlignment="1">
      <alignment horizontal="center" vertical="center"/>
    </xf>
    <xf numFmtId="188" fontId="30" fillId="5" borderId="27" xfId="0" applyNumberFormat="1" applyFont="1" applyFill="1" applyBorder="1" applyAlignment="1">
      <alignment vertical="center"/>
    </xf>
    <xf numFmtId="188" fontId="31" fillId="0" borderId="0" xfId="0" applyNumberFormat="1" applyFont="1" applyAlignment="1">
      <alignment horizontal="center" vertical="center"/>
    </xf>
    <xf numFmtId="0" fontId="30" fillId="0" borderId="7" xfId="0" applyFont="1" applyBorder="1" applyAlignment="1">
      <alignment horizontal="left" vertical="center"/>
    </xf>
    <xf numFmtId="0" fontId="30" fillId="0" borderId="8" xfId="0" applyFont="1" applyBorder="1" applyAlignment="1">
      <alignment horizontal="center" vertical="center"/>
    </xf>
    <xf numFmtId="188" fontId="30" fillId="0" borderId="27" xfId="0" applyNumberFormat="1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191" fontId="30" fillId="0" borderId="56" xfId="0" applyNumberFormat="1" applyFont="1" applyBorder="1" applyAlignment="1">
      <alignment horizontal="center" vertical="center"/>
    </xf>
    <xf numFmtId="0" fontId="30" fillId="0" borderId="54" xfId="0" applyFont="1" applyBorder="1" applyAlignment="1">
      <alignment horizontal="left" vertical="center"/>
    </xf>
    <xf numFmtId="2" fontId="47" fillId="2" borderId="35" xfId="0" applyNumberFormat="1" applyFont="1" applyFill="1" applyBorder="1" applyAlignment="1">
      <alignment horizontal="center" vertical="center"/>
    </xf>
    <xf numFmtId="188" fontId="30" fillId="2" borderId="35" xfId="0" applyNumberFormat="1" applyFont="1" applyFill="1" applyBorder="1" applyAlignment="1">
      <alignment vertical="center"/>
    </xf>
    <xf numFmtId="0" fontId="36" fillId="0" borderId="51" xfId="0" applyFont="1" applyBorder="1" applyAlignment="1">
      <alignment vertical="center"/>
    </xf>
    <xf numFmtId="2" fontId="47" fillId="0" borderId="51" xfId="0" applyNumberFormat="1" applyFont="1" applyBorder="1" applyAlignment="1">
      <alignment horizontal="center" vertical="center"/>
    </xf>
    <xf numFmtId="188" fontId="30" fillId="0" borderId="51" xfId="0" applyNumberFormat="1" applyFont="1" applyBorder="1" applyAlignment="1">
      <alignment vertical="center"/>
    </xf>
    <xf numFmtId="0" fontId="49" fillId="0" borderId="51" xfId="0" applyFont="1" applyBorder="1" applyAlignment="1">
      <alignment horizontal="center" vertical="center"/>
    </xf>
    <xf numFmtId="192" fontId="30" fillId="0" borderId="0" xfId="0" applyNumberFormat="1" applyFont="1" applyAlignment="1">
      <alignment vertical="center"/>
    </xf>
    <xf numFmtId="188" fontId="30" fillId="0" borderId="0" xfId="0" applyNumberFormat="1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right" vertical="center"/>
    </xf>
    <xf numFmtId="0" fontId="36" fillId="0" borderId="4" xfId="0" applyFont="1" applyBorder="1" applyAlignment="1">
      <alignment horizontal="left" vertical="center"/>
    </xf>
    <xf numFmtId="0" fontId="36" fillId="0" borderId="5" xfId="0" applyFont="1" applyBorder="1" applyAlignment="1">
      <alignment horizontal="left" vertical="center"/>
    </xf>
    <xf numFmtId="0" fontId="36" fillId="0" borderId="5" xfId="0" applyFont="1" applyBorder="1" applyAlignment="1">
      <alignment vertical="center"/>
    </xf>
    <xf numFmtId="0" fontId="36" fillId="3" borderId="6" xfId="0" applyFont="1" applyFill="1" applyBorder="1" applyAlignment="1">
      <alignment horizontal="center" vertical="center"/>
    </xf>
    <xf numFmtId="0" fontId="36" fillId="0" borderId="7" xfId="0" applyFont="1" applyBorder="1" applyAlignment="1">
      <alignment horizontal="left" vertical="center"/>
    </xf>
    <xf numFmtId="0" fontId="36" fillId="0" borderId="8" xfId="0" applyFont="1" applyBorder="1" applyAlignment="1">
      <alignment vertical="center"/>
    </xf>
    <xf numFmtId="38" fontId="36" fillId="0" borderId="9" xfId="0" applyNumberFormat="1" applyFont="1" applyBorder="1" applyAlignment="1">
      <alignment horizontal="right" vertical="center"/>
    </xf>
    <xf numFmtId="38" fontId="36" fillId="0" borderId="10" xfId="0" applyNumberFormat="1" applyFont="1" applyBorder="1" applyAlignment="1">
      <alignment horizontal="center" vertical="center"/>
    </xf>
    <xf numFmtId="3" fontId="36" fillId="0" borderId="8" xfId="0" applyNumberFormat="1" applyFont="1" applyBorder="1" applyAlignment="1">
      <alignment vertical="center"/>
    </xf>
    <xf numFmtId="38" fontId="36" fillId="0" borderId="10" xfId="0" applyNumberFormat="1" applyFont="1" applyBorder="1" applyAlignment="1">
      <alignment horizontal="left" vertical="center"/>
    </xf>
    <xf numFmtId="38" fontId="36" fillId="0" borderId="8" xfId="0" applyNumberFormat="1" applyFont="1" applyBorder="1" applyAlignment="1">
      <alignment horizontal="right" vertical="center"/>
    </xf>
    <xf numFmtId="0" fontId="36" fillId="0" borderId="8" xfId="0" applyFont="1" applyBorder="1" applyAlignment="1">
      <alignment horizontal="center" vertical="center"/>
    </xf>
    <xf numFmtId="38" fontId="36" fillId="0" borderId="9" xfId="0" applyNumberFormat="1" applyFont="1" applyBorder="1" applyAlignment="1">
      <alignment horizontal="left" vertical="center"/>
    </xf>
    <xf numFmtId="0" fontId="36" fillId="0" borderId="11" xfId="0" applyFont="1" applyBorder="1" applyAlignment="1">
      <alignment horizontal="left" vertical="center"/>
    </xf>
    <xf numFmtId="0" fontId="36" fillId="0" borderId="16" xfId="0" applyFont="1" applyBorder="1" applyAlignment="1">
      <alignment horizontal="left" vertical="center"/>
    </xf>
    <xf numFmtId="38" fontId="36" fillId="0" borderId="17" xfId="0" applyNumberFormat="1" applyFont="1" applyBorder="1" applyAlignment="1">
      <alignment horizontal="center" vertical="center"/>
    </xf>
    <xf numFmtId="0" fontId="41" fillId="0" borderId="18" xfId="0" applyFont="1" applyBorder="1" applyAlignment="1">
      <alignment horizontal="left" vertical="center"/>
    </xf>
    <xf numFmtId="0" fontId="30" fillId="0" borderId="19" xfId="0" applyFont="1" applyBorder="1" applyAlignment="1">
      <alignment vertical="center"/>
    </xf>
    <xf numFmtId="0" fontId="30" fillId="0" borderId="19" xfId="0" applyFont="1" applyBorder="1" applyAlignment="1">
      <alignment horizontal="left" vertical="center"/>
    </xf>
    <xf numFmtId="38" fontId="30" fillId="0" borderId="20" xfId="0" applyNumberFormat="1" applyFont="1" applyBorder="1" applyAlignment="1">
      <alignment horizontal="center" vertical="center"/>
    </xf>
    <xf numFmtId="0" fontId="36" fillId="0" borderId="18" xfId="0" applyFont="1" applyBorder="1" applyAlignment="1">
      <alignment horizontal="left" vertical="center"/>
    </xf>
    <xf numFmtId="38" fontId="36" fillId="0" borderId="0" xfId="0" applyNumberFormat="1" applyFont="1" applyAlignment="1">
      <alignment horizontal="left" vertical="center"/>
    </xf>
    <xf numFmtId="0" fontId="36" fillId="0" borderId="22" xfId="0" applyFont="1" applyBorder="1" applyAlignment="1">
      <alignment vertical="center"/>
    </xf>
    <xf numFmtId="2" fontId="36" fillId="0" borderId="0" xfId="0" applyNumberFormat="1" applyFont="1" applyAlignment="1">
      <alignment vertical="center"/>
    </xf>
    <xf numFmtId="4" fontId="30" fillId="0" borderId="26" xfId="0" applyNumberFormat="1" applyFont="1" applyBorder="1" applyAlignment="1">
      <alignment vertical="center"/>
    </xf>
    <xf numFmtId="3" fontId="36" fillId="0" borderId="24" xfId="0" applyNumberFormat="1" applyFont="1" applyBorder="1" applyAlignment="1">
      <alignment vertical="center"/>
    </xf>
    <xf numFmtId="0" fontId="36" fillId="0" borderId="27" xfId="0" applyFont="1" applyBorder="1" applyAlignment="1">
      <alignment horizontal="center" vertical="center"/>
    </xf>
    <xf numFmtId="0" fontId="36" fillId="0" borderId="7" xfId="0" applyFont="1" applyBorder="1" applyAlignment="1">
      <alignment vertical="center"/>
    </xf>
    <xf numFmtId="2" fontId="36" fillId="0" borderId="8" xfId="0" applyNumberFormat="1" applyFont="1" applyBorder="1" applyAlignment="1">
      <alignment vertical="center"/>
    </xf>
    <xf numFmtId="4" fontId="30" fillId="0" borderId="27" xfId="0" applyNumberFormat="1" applyFont="1" applyBorder="1" applyAlignment="1">
      <alignment vertical="center"/>
    </xf>
    <xf numFmtId="3" fontId="36" fillId="0" borderId="10" xfId="0" applyNumberFormat="1" applyFont="1" applyBorder="1" applyAlignment="1">
      <alignment vertical="center"/>
    </xf>
    <xf numFmtId="0" fontId="36" fillId="0" borderId="28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187" fontId="36" fillId="0" borderId="29" xfId="0" applyNumberFormat="1" applyFont="1" applyBorder="1" applyAlignment="1">
      <alignment vertical="center"/>
    </xf>
    <xf numFmtId="3" fontId="36" fillId="0" borderId="29" xfId="0" applyNumberFormat="1" applyFont="1" applyBorder="1" applyAlignment="1">
      <alignment vertical="center"/>
    </xf>
    <xf numFmtId="4" fontId="30" fillId="0" borderId="30" xfId="0" applyNumberFormat="1" applyFont="1" applyBorder="1" applyAlignment="1">
      <alignment vertical="center"/>
    </xf>
    <xf numFmtId="3" fontId="36" fillId="0" borderId="31" xfId="0" applyNumberFormat="1" applyFont="1" applyBorder="1" applyAlignment="1">
      <alignment vertical="center"/>
    </xf>
    <xf numFmtId="2" fontId="36" fillId="3" borderId="32" xfId="0" quotePrefix="1" applyNumberFormat="1" applyFont="1" applyFill="1" applyBorder="1" applyAlignment="1">
      <alignment vertical="center"/>
    </xf>
    <xf numFmtId="0" fontId="36" fillId="0" borderId="22" xfId="0" applyFont="1" applyBorder="1" applyAlignment="1">
      <alignment horizontal="left" vertical="center"/>
    </xf>
    <xf numFmtId="0" fontId="36" fillId="0" borderId="23" xfId="0" applyFont="1" applyBorder="1" applyAlignment="1">
      <alignment horizontal="left" vertical="center"/>
    </xf>
    <xf numFmtId="2" fontId="36" fillId="3" borderId="33" xfId="0" applyNumberFormat="1" applyFont="1" applyFill="1" applyBorder="1" applyAlignment="1">
      <alignment vertical="center"/>
    </xf>
    <xf numFmtId="0" fontId="30" fillId="0" borderId="23" xfId="0" applyFont="1" applyBorder="1" applyAlignment="1">
      <alignment vertical="center"/>
    </xf>
    <xf numFmtId="188" fontId="30" fillId="0" borderId="34" xfId="0" applyNumberFormat="1" applyFont="1" applyBorder="1" applyAlignment="1">
      <alignment vertical="center"/>
    </xf>
    <xf numFmtId="3" fontId="36" fillId="0" borderId="21" xfId="0" applyNumberFormat="1" applyFont="1" applyBorder="1" applyAlignment="1">
      <alignment vertical="center"/>
    </xf>
    <xf numFmtId="188" fontId="30" fillId="0" borderId="35" xfId="0" applyNumberFormat="1" applyFont="1" applyBorder="1" applyAlignment="1">
      <alignment vertical="center"/>
    </xf>
    <xf numFmtId="187" fontId="36" fillId="0" borderId="28" xfId="0" applyNumberFormat="1" applyFont="1" applyBorder="1" applyAlignment="1">
      <alignment horizontal="center" vertical="center"/>
    </xf>
    <xf numFmtId="188" fontId="30" fillId="0" borderId="25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3" fontId="36" fillId="0" borderId="8" xfId="0" applyNumberFormat="1" applyFont="1" applyBorder="1" applyAlignment="1">
      <alignment horizontal="center" vertical="center"/>
    </xf>
    <xf numFmtId="38" fontId="40" fillId="0" borderId="19" xfId="0" applyNumberFormat="1" applyFont="1" applyBorder="1" applyAlignment="1">
      <alignment horizontal="left" vertical="center"/>
    </xf>
    <xf numFmtId="38" fontId="44" fillId="0" borderId="19" xfId="0" applyNumberFormat="1" applyFont="1" applyBorder="1" applyAlignment="1">
      <alignment horizontal="left" vertical="center"/>
    </xf>
    <xf numFmtId="0" fontId="34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36" fillId="0" borderId="0" xfId="0" quotePrefix="1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4" fontId="36" fillId="0" borderId="0" xfId="0" applyNumberFormat="1" applyFont="1" applyAlignment="1">
      <alignment horizontal="right" vertical="center"/>
    </xf>
    <xf numFmtId="0" fontId="36" fillId="0" borderId="19" xfId="0" applyFont="1" applyBorder="1" applyAlignment="1">
      <alignment horizontal="center" vertical="center"/>
    </xf>
    <xf numFmtId="190" fontId="36" fillId="0" borderId="19" xfId="0" applyNumberFormat="1" applyFont="1" applyBorder="1" applyAlignment="1">
      <alignment vertical="center"/>
    </xf>
    <xf numFmtId="188" fontId="30" fillId="4" borderId="45" xfId="0" applyNumberFormat="1" applyFont="1" applyFill="1" applyBorder="1" applyAlignment="1">
      <alignment horizontal="center" vertical="center"/>
    </xf>
    <xf numFmtId="188" fontId="30" fillId="4" borderId="45" xfId="0" applyNumberFormat="1" applyFont="1" applyFill="1" applyBorder="1" applyAlignment="1">
      <alignment vertical="center"/>
    </xf>
    <xf numFmtId="0" fontId="30" fillId="4" borderId="43" xfId="0" applyFont="1" applyFill="1" applyBorder="1" applyAlignment="1">
      <alignment vertical="center"/>
    </xf>
    <xf numFmtId="0" fontId="30" fillId="0" borderId="27" xfId="0" applyFont="1" applyBorder="1" applyAlignment="1">
      <alignment horizontal="left" vertical="center"/>
    </xf>
    <xf numFmtId="192" fontId="36" fillId="0" borderId="0" xfId="0" applyNumberFormat="1" applyFont="1" applyAlignment="1">
      <alignment vertical="center"/>
    </xf>
    <xf numFmtId="188" fontId="36" fillId="0" borderId="0" xfId="0" applyNumberFormat="1" applyFont="1" applyAlignment="1">
      <alignment horizontal="center" vertical="center"/>
    </xf>
    <xf numFmtId="0" fontId="45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0" fontId="33" fillId="0" borderId="0" xfId="0" quotePrefix="1" applyFont="1" applyAlignment="1">
      <alignment horizontal="left" vertical="center"/>
    </xf>
    <xf numFmtId="0" fontId="52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22" xfId="0" applyFont="1" applyBorder="1" applyAlignment="1">
      <alignment horizontal="center" vertical="center"/>
    </xf>
    <xf numFmtId="0" fontId="33" fillId="0" borderId="22" xfId="0" applyFont="1" applyBorder="1" applyAlignment="1">
      <alignment vertical="center"/>
    </xf>
    <xf numFmtId="0" fontId="33" fillId="0" borderId="23" xfId="0" applyFont="1" applyBorder="1" applyAlignment="1">
      <alignment vertical="center"/>
    </xf>
    <xf numFmtId="0" fontId="33" fillId="0" borderId="24" xfId="0" applyFont="1" applyBorder="1" applyAlignment="1">
      <alignment vertical="center"/>
    </xf>
    <xf numFmtId="0" fontId="33" fillId="0" borderId="21" xfId="0" applyFont="1" applyBorder="1" applyAlignment="1">
      <alignment vertical="center"/>
    </xf>
    <xf numFmtId="0" fontId="33" fillId="0" borderId="16" xfId="0" applyFont="1" applyBorder="1" applyAlignment="1">
      <alignment horizontal="center" vertical="center"/>
    </xf>
    <xf numFmtId="0" fontId="33" fillId="0" borderId="16" xfId="0" applyFont="1" applyBorder="1" applyAlignment="1">
      <alignment vertical="center"/>
    </xf>
    <xf numFmtId="10" fontId="33" fillId="0" borderId="0" xfId="0" applyNumberFormat="1" applyFont="1" applyAlignment="1">
      <alignment vertical="center"/>
    </xf>
    <xf numFmtId="0" fontId="33" fillId="0" borderId="38" xfId="0" applyFont="1" applyBorder="1" applyAlignment="1">
      <alignment vertical="center"/>
    </xf>
    <xf numFmtId="188" fontId="33" fillId="0" borderId="16" xfId="0" applyNumberFormat="1" applyFont="1" applyBorder="1" applyAlignment="1">
      <alignment horizontal="center" vertical="center"/>
    </xf>
    <xf numFmtId="187" fontId="33" fillId="0" borderId="0" xfId="0" applyNumberFormat="1" applyFont="1" applyAlignment="1">
      <alignment vertical="center"/>
    </xf>
    <xf numFmtId="0" fontId="33" fillId="0" borderId="17" xfId="0" applyFont="1" applyBorder="1" applyAlignment="1">
      <alignment vertical="center"/>
    </xf>
    <xf numFmtId="0" fontId="33" fillId="0" borderId="18" xfId="0" applyFont="1" applyBorder="1" applyAlignment="1">
      <alignment vertical="center"/>
    </xf>
    <xf numFmtId="0" fontId="33" fillId="0" borderId="19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0" fontId="33" fillId="0" borderId="41" xfId="0" applyFont="1" applyBorder="1" applyAlignment="1">
      <alignment vertical="center"/>
    </xf>
    <xf numFmtId="0" fontId="33" fillId="0" borderId="28" xfId="0" applyFont="1" applyBorder="1" applyAlignment="1">
      <alignment vertical="center"/>
    </xf>
    <xf numFmtId="0" fontId="33" fillId="0" borderId="29" xfId="0" applyFont="1" applyBorder="1" applyAlignment="1">
      <alignment horizontal="left" vertical="center"/>
    </xf>
    <xf numFmtId="0" fontId="33" fillId="0" borderId="25" xfId="0" applyFont="1" applyBorder="1" applyAlignment="1">
      <alignment vertical="center"/>
    </xf>
    <xf numFmtId="0" fontId="36" fillId="0" borderId="19" xfId="0" applyFont="1" applyBorder="1" applyAlignment="1">
      <alignment vertical="center"/>
    </xf>
    <xf numFmtId="4" fontId="36" fillId="2" borderId="36" xfId="0" applyNumberFormat="1" applyFont="1" applyFill="1" applyBorder="1" applyAlignment="1">
      <alignment horizontal="center" vertical="center"/>
    </xf>
    <xf numFmtId="0" fontId="36" fillId="2" borderId="42" xfId="0" applyFont="1" applyFill="1" applyBorder="1" applyAlignment="1">
      <alignment horizontal="center" vertical="center"/>
    </xf>
    <xf numFmtId="4" fontId="36" fillId="2" borderId="42" xfId="0" applyNumberFormat="1" applyFont="1" applyFill="1" applyBorder="1" applyAlignment="1">
      <alignment horizontal="center" vertical="center"/>
    </xf>
    <xf numFmtId="0" fontId="30" fillId="4" borderId="44" xfId="0" applyFont="1" applyFill="1" applyBorder="1" applyAlignment="1">
      <alignment horizontal="center" vertical="center"/>
    </xf>
    <xf numFmtId="188" fontId="38" fillId="4" borderId="45" xfId="0" applyNumberFormat="1" applyFont="1" applyFill="1" applyBorder="1" applyAlignment="1">
      <alignment vertical="center"/>
    </xf>
    <xf numFmtId="0" fontId="38" fillId="4" borderId="45" xfId="0" applyFont="1" applyFill="1" applyBorder="1" applyAlignment="1">
      <alignment horizontal="center" vertical="center"/>
    </xf>
    <xf numFmtId="188" fontId="38" fillId="4" borderId="45" xfId="0" applyNumberFormat="1" applyFont="1" applyFill="1" applyBorder="1" applyAlignment="1">
      <alignment horizontal="left" vertical="center"/>
    </xf>
    <xf numFmtId="188" fontId="38" fillId="4" borderId="45" xfId="0" applyNumberFormat="1" applyFont="1" applyFill="1" applyBorder="1" applyAlignment="1">
      <alignment horizontal="center" vertical="center"/>
    </xf>
    <xf numFmtId="0" fontId="30" fillId="4" borderId="43" xfId="0" applyFont="1" applyFill="1" applyBorder="1" applyAlignment="1">
      <alignment horizontal="left" vertical="center"/>
    </xf>
    <xf numFmtId="0" fontId="30" fillId="5" borderId="44" xfId="0" applyFont="1" applyFill="1" applyBorder="1" applyAlignment="1">
      <alignment horizontal="center" vertical="center"/>
    </xf>
    <xf numFmtId="188" fontId="38" fillId="5" borderId="43" xfId="0" applyNumberFormat="1" applyFont="1" applyFill="1" applyBorder="1" applyAlignment="1">
      <alignment vertical="center"/>
    </xf>
    <xf numFmtId="0" fontId="38" fillId="5" borderId="43" xfId="0" applyFont="1" applyFill="1" applyBorder="1" applyAlignment="1">
      <alignment horizontal="center" vertical="center"/>
    </xf>
    <xf numFmtId="188" fontId="38" fillId="5" borderId="43" xfId="0" applyNumberFormat="1" applyFont="1" applyFill="1" applyBorder="1" applyAlignment="1">
      <alignment horizontal="left" vertical="center"/>
    </xf>
    <xf numFmtId="188" fontId="38" fillId="5" borderId="43" xfId="0" applyNumberFormat="1" applyFont="1" applyFill="1" applyBorder="1" applyAlignment="1">
      <alignment horizontal="center" vertical="center"/>
    </xf>
    <xf numFmtId="0" fontId="30" fillId="5" borderId="43" xfId="0" applyFont="1" applyFill="1" applyBorder="1" applyAlignment="1">
      <alignment horizontal="left" vertical="center"/>
    </xf>
    <xf numFmtId="0" fontId="30" fillId="0" borderId="43" xfId="0" applyFont="1" applyBorder="1" applyAlignment="1">
      <alignment horizontal="center" vertical="center"/>
    </xf>
    <xf numFmtId="188" fontId="30" fillId="0" borderId="43" xfId="0" applyNumberFormat="1" applyFont="1" applyBorder="1" applyAlignment="1">
      <alignment horizontal="left" vertical="center"/>
    </xf>
    <xf numFmtId="188" fontId="38" fillId="4" borderId="43" xfId="0" applyNumberFormat="1" applyFont="1" applyFill="1" applyBorder="1" applyAlignment="1">
      <alignment vertical="center"/>
    </xf>
    <xf numFmtId="0" fontId="38" fillId="4" borderId="43" xfId="0" applyFont="1" applyFill="1" applyBorder="1" applyAlignment="1">
      <alignment horizontal="center" vertical="center"/>
    </xf>
    <xf numFmtId="188" fontId="38" fillId="4" borderId="43" xfId="0" applyNumberFormat="1" applyFont="1" applyFill="1" applyBorder="1" applyAlignment="1">
      <alignment horizontal="left" vertical="center"/>
    </xf>
    <xf numFmtId="188" fontId="38" fillId="4" borderId="43" xfId="0" applyNumberFormat="1" applyFont="1" applyFill="1" applyBorder="1" applyAlignment="1">
      <alignment horizontal="center" vertical="center"/>
    </xf>
    <xf numFmtId="188" fontId="30" fillId="0" borderId="27" xfId="0" applyNumberFormat="1" applyFont="1" applyBorder="1" applyAlignment="1">
      <alignment horizontal="left" vertical="center"/>
    </xf>
    <xf numFmtId="4" fontId="30" fillId="0" borderId="0" xfId="0" applyNumberFormat="1" applyFont="1" applyAlignment="1">
      <alignment horizontal="center" vertical="center"/>
    </xf>
    <xf numFmtId="4" fontId="30" fillId="0" borderId="0" xfId="0" applyNumberFormat="1" applyFont="1" applyAlignment="1">
      <alignment horizontal="right" vertical="center"/>
    </xf>
    <xf numFmtId="0" fontId="33" fillId="0" borderId="51" xfId="0" applyFont="1" applyBorder="1" applyAlignment="1">
      <alignment horizontal="left" vertical="center"/>
    </xf>
    <xf numFmtId="188" fontId="35" fillId="0" borderId="0" xfId="0" applyNumberFormat="1" applyFont="1" applyAlignment="1">
      <alignment vertical="center"/>
    </xf>
    <xf numFmtId="10" fontId="44" fillId="0" borderId="0" xfId="0" applyNumberFormat="1" applyFont="1" applyAlignment="1">
      <alignment vertical="center"/>
    </xf>
    <xf numFmtId="189" fontId="33" fillId="0" borderId="0" xfId="0" applyNumberFormat="1" applyFont="1" applyAlignment="1">
      <alignment vertical="center"/>
    </xf>
    <xf numFmtId="188" fontId="33" fillId="0" borderId="0" xfId="0" applyNumberFormat="1" applyFont="1" applyAlignment="1">
      <alignment horizontal="center" vertical="center"/>
    </xf>
    <xf numFmtId="3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4" fillId="2" borderId="1" xfId="0" applyFont="1" applyFill="1" applyBorder="1" applyAlignment="1">
      <alignment horizontal="center" vertical="center"/>
    </xf>
    <xf numFmtId="0" fontId="35" fillId="0" borderId="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6" fillId="0" borderId="21" xfId="0" applyFont="1" applyBorder="1" applyAlignment="1">
      <alignment horizontal="center" vertical="center"/>
    </xf>
    <xf numFmtId="0" fontId="35" fillId="0" borderId="2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0" fontId="35" fillId="0" borderId="23" xfId="0" applyFont="1" applyBorder="1" applyAlignment="1">
      <alignment vertical="center"/>
    </xf>
    <xf numFmtId="0" fontId="35" fillId="0" borderId="24" xfId="0" applyFont="1" applyBorder="1" applyAlignment="1">
      <alignment vertical="center"/>
    </xf>
    <xf numFmtId="0" fontId="35" fillId="0" borderId="18" xfId="0" applyFont="1" applyBorder="1" applyAlignment="1">
      <alignment vertical="center"/>
    </xf>
    <xf numFmtId="0" fontId="35" fillId="0" borderId="19" xfId="0" applyFont="1" applyBorder="1" applyAlignment="1">
      <alignment vertical="center"/>
    </xf>
    <xf numFmtId="0" fontId="35" fillId="0" borderId="20" xfId="0" applyFont="1" applyBorder="1" applyAlignment="1">
      <alignment vertical="center"/>
    </xf>
    <xf numFmtId="0" fontId="33" fillId="0" borderId="51" xfId="0" applyFont="1" applyBorder="1" applyAlignment="1">
      <alignment horizontal="left" vertical="center"/>
    </xf>
    <xf numFmtId="0" fontId="32" fillId="0" borderId="51" xfId="0" applyFont="1" applyBorder="1" applyAlignment="1">
      <alignment vertical="center"/>
    </xf>
    <xf numFmtId="0" fontId="33" fillId="2" borderId="28" xfId="0" applyFont="1" applyFill="1" applyBorder="1" applyAlignment="1">
      <alignment horizontal="center" vertical="center"/>
    </xf>
    <xf numFmtId="0" fontId="35" fillId="0" borderId="29" xfId="0" applyFont="1" applyBorder="1" applyAlignment="1">
      <alignment vertical="center"/>
    </xf>
    <xf numFmtId="0" fontId="35" fillId="0" borderId="37" xfId="0" applyFont="1" applyBorder="1" applyAlignment="1">
      <alignment vertical="center"/>
    </xf>
    <xf numFmtId="188" fontId="33" fillId="0" borderId="22" xfId="0" applyNumberFormat="1" applyFont="1" applyBorder="1" applyAlignment="1">
      <alignment horizontal="center" vertical="center"/>
    </xf>
    <xf numFmtId="0" fontId="43" fillId="2" borderId="1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188" fontId="33" fillId="0" borderId="16" xfId="0" applyNumberFormat="1" applyFont="1" applyBorder="1" applyAlignment="1">
      <alignment horizontal="center" vertical="center"/>
    </xf>
    <xf numFmtId="188" fontId="33" fillId="0" borderId="39" xfId="0" applyNumberFormat="1" applyFont="1" applyBorder="1" applyAlignment="1">
      <alignment horizontal="center" vertical="center"/>
    </xf>
    <xf numFmtId="0" fontId="35" fillId="0" borderId="40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6" fillId="2" borderId="21" xfId="0" applyFont="1" applyFill="1" applyBorder="1" applyAlignment="1">
      <alignment horizontal="center" vertical="center"/>
    </xf>
    <xf numFmtId="0" fontId="36" fillId="2" borderId="28" xfId="0" applyFont="1" applyFill="1" applyBorder="1" applyAlignment="1">
      <alignment horizontal="center" vertical="center"/>
    </xf>
    <xf numFmtId="0" fontId="30" fillId="6" borderId="28" xfId="0" applyFont="1" applyFill="1" applyBorder="1" applyAlignment="1">
      <alignment horizontal="center" vertical="center"/>
    </xf>
    <xf numFmtId="0" fontId="35" fillId="0" borderId="31" xfId="0" applyFont="1" applyBorder="1" applyAlignment="1">
      <alignment vertical="center"/>
    </xf>
    <xf numFmtId="0" fontId="36" fillId="0" borderId="0" xfId="0" applyFont="1" applyAlignment="1">
      <alignment horizontal="right" vertical="center"/>
    </xf>
    <xf numFmtId="190" fontId="36" fillId="0" borderId="19" xfId="0" applyNumberFormat="1" applyFont="1" applyBorder="1" applyAlignment="1">
      <alignment horizontal="right" vertical="center"/>
    </xf>
    <xf numFmtId="4" fontId="36" fillId="2" borderId="21" xfId="0" applyNumberFormat="1" applyFont="1" applyFill="1" applyBorder="1" applyAlignment="1">
      <alignment horizontal="center" vertical="center"/>
    </xf>
    <xf numFmtId="0" fontId="30" fillId="2" borderId="48" xfId="0" applyFont="1" applyFill="1" applyBorder="1" applyAlignment="1">
      <alignment horizontal="center" vertical="center"/>
    </xf>
    <xf numFmtId="0" fontId="35" fillId="0" borderId="49" xfId="0" applyFont="1" applyBorder="1" applyAlignment="1">
      <alignment vertical="center"/>
    </xf>
    <xf numFmtId="0" fontId="35" fillId="0" borderId="50" xfId="0" applyFont="1" applyBorder="1" applyAlignment="1">
      <alignment vertical="center"/>
    </xf>
    <xf numFmtId="0" fontId="36" fillId="2" borderId="21" xfId="0" applyFont="1" applyFill="1" applyBorder="1" applyAlignment="1">
      <alignment horizontal="left" vertical="center"/>
    </xf>
    <xf numFmtId="49" fontId="36" fillId="2" borderId="22" xfId="0" applyNumberFormat="1" applyFont="1" applyFill="1" applyBorder="1" applyAlignment="1">
      <alignment horizontal="center" vertical="center"/>
    </xf>
    <xf numFmtId="0" fontId="30" fillId="2" borderId="28" xfId="0" applyFont="1" applyFill="1" applyBorder="1" applyAlignment="1">
      <alignment horizontal="center" vertical="center"/>
    </xf>
    <xf numFmtId="4" fontId="36" fillId="0" borderId="0" xfId="0" applyNumberFormat="1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52" fillId="0" borderId="51" xfId="0" applyFont="1" applyBorder="1" applyAlignment="1">
      <alignment vertical="center"/>
    </xf>
    <xf numFmtId="0" fontId="33" fillId="7" borderId="28" xfId="0" applyFont="1" applyFill="1" applyBorder="1" applyAlignment="1">
      <alignment horizontal="center" vertical="center"/>
    </xf>
    <xf numFmtId="0" fontId="41" fillId="2" borderId="21" xfId="0" applyFont="1" applyFill="1" applyBorder="1" applyAlignment="1">
      <alignment horizontal="center" vertical="center"/>
    </xf>
    <xf numFmtId="49" fontId="41" fillId="2" borderId="22" xfId="0" applyNumberFormat="1" applyFont="1" applyFill="1" applyBorder="1" applyAlignment="1">
      <alignment horizontal="center" vertical="center"/>
    </xf>
    <xf numFmtId="193" fontId="41" fillId="2" borderId="21" xfId="0" applyNumberFormat="1" applyFont="1" applyFill="1" applyBorder="1" applyAlignment="1">
      <alignment horizontal="center" vertical="center"/>
    </xf>
    <xf numFmtId="4" fontId="30" fillId="0" borderId="0" xfId="0" applyNumberFormat="1" applyFont="1" applyAlignment="1">
      <alignment horizontal="left" vertical="center"/>
    </xf>
    <xf numFmtId="0" fontId="41" fillId="2" borderId="28" xfId="0" applyFont="1" applyFill="1" applyBorder="1" applyAlignment="1">
      <alignment horizontal="center" vertical="center"/>
    </xf>
    <xf numFmtId="40" fontId="24" fillId="0" borderId="16" xfId="0" applyNumberFormat="1" applyFont="1" applyBorder="1" applyAlignment="1">
      <alignment horizontal="center"/>
    </xf>
    <xf numFmtId="0" fontId="0" fillId="0" borderId="0" xfId="0" applyFont="1" applyAlignment="1"/>
    <xf numFmtId="0" fontId="1" fillId="0" borderId="17" xfId="0" applyFont="1" applyBorder="1"/>
    <xf numFmtId="17" fontId="3" fillId="0" borderId="57" xfId="0" applyNumberFormat="1" applyFont="1" applyBorder="1" applyAlignment="1">
      <alignment horizontal="center"/>
    </xf>
    <xf numFmtId="0" fontId="1" fillId="0" borderId="57" xfId="0" applyFont="1" applyBorder="1"/>
    <xf numFmtId="0" fontId="4" fillId="8" borderId="58" xfId="0" applyFont="1" applyFill="1" applyBorder="1" applyAlignment="1">
      <alignment horizontal="center" vertical="center"/>
    </xf>
    <xf numFmtId="0" fontId="1" fillId="0" borderId="59" xfId="0" applyFont="1" applyBorder="1"/>
    <xf numFmtId="40" fontId="5" fillId="8" borderId="58" xfId="0" applyNumberFormat="1" applyFont="1" applyFill="1" applyBorder="1" applyAlignment="1">
      <alignment horizontal="center" vertical="center"/>
    </xf>
    <xf numFmtId="0" fontId="1" fillId="0" borderId="60" xfId="0" applyFont="1" applyBorder="1"/>
    <xf numFmtId="40" fontId="10" fillId="0" borderId="16" xfId="0" applyNumberFormat="1" applyFont="1" applyBorder="1" applyAlignment="1">
      <alignment horizontal="left"/>
    </xf>
    <xf numFmtId="40" fontId="12" fillId="0" borderId="0" xfId="0" applyNumberFormat="1" applyFont="1" applyAlignment="1">
      <alignment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3154" name="Line 2">
          <a:extLst>
            <a:ext uri="{FF2B5EF4-FFF2-40B4-BE49-F238E27FC236}">
              <a16:creationId xmlns="" xmlns:a16="http://schemas.microsoft.com/office/drawing/2014/main" id="{00000000-0008-0000-0000-00006233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3155" name="Line 3">
          <a:extLst>
            <a:ext uri="{FF2B5EF4-FFF2-40B4-BE49-F238E27FC236}">
              <a16:creationId xmlns="" xmlns:a16="http://schemas.microsoft.com/office/drawing/2014/main" id="{00000000-0008-0000-0000-00006333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3156" name="Line 4">
          <a:extLst>
            <a:ext uri="{FF2B5EF4-FFF2-40B4-BE49-F238E27FC236}">
              <a16:creationId xmlns="" xmlns:a16="http://schemas.microsoft.com/office/drawing/2014/main" id="{00000000-0008-0000-0000-00006433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37</xdr:row>
      <xdr:rowOff>0</xdr:rowOff>
    </xdr:from>
    <xdr:ext cx="0" cy="0"/>
    <xdr:sp macro="" textlink="">
      <xdr:nvSpPr>
        <xdr:cNvPr id="13157" name="Line 5">
          <a:extLst>
            <a:ext uri="{FF2B5EF4-FFF2-40B4-BE49-F238E27FC236}">
              <a16:creationId xmlns="" xmlns:a16="http://schemas.microsoft.com/office/drawing/2014/main" id="{00000000-0008-0000-0000-000065330000}"/>
            </a:ext>
          </a:extLst>
        </xdr:cNvPr>
        <xdr:cNvSpPr>
          <a:spLocks noChangeShapeType="1"/>
        </xdr:cNvSpPr>
      </xdr:nvSpPr>
      <xdr:spPr bwMode="auto">
        <a:xfrm>
          <a:off x="22574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3158" name="Line 6">
          <a:extLst>
            <a:ext uri="{FF2B5EF4-FFF2-40B4-BE49-F238E27FC236}">
              <a16:creationId xmlns="" xmlns:a16="http://schemas.microsoft.com/office/drawing/2014/main" id="{00000000-0008-0000-0000-00006633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3159" name="Line 7">
          <a:extLst>
            <a:ext uri="{FF2B5EF4-FFF2-40B4-BE49-F238E27FC236}">
              <a16:creationId xmlns="" xmlns:a16="http://schemas.microsoft.com/office/drawing/2014/main" id="{00000000-0008-0000-0000-00006733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3160" name="Line 8">
          <a:extLst>
            <a:ext uri="{FF2B5EF4-FFF2-40B4-BE49-F238E27FC236}">
              <a16:creationId xmlns="" xmlns:a16="http://schemas.microsoft.com/office/drawing/2014/main" id="{00000000-0008-0000-0000-00006833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3161" name="Line 9">
          <a:extLst>
            <a:ext uri="{FF2B5EF4-FFF2-40B4-BE49-F238E27FC236}">
              <a16:creationId xmlns="" xmlns:a16="http://schemas.microsoft.com/office/drawing/2014/main" id="{00000000-0008-0000-0000-00006933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3162" name="Line 10">
          <a:extLst>
            <a:ext uri="{FF2B5EF4-FFF2-40B4-BE49-F238E27FC236}">
              <a16:creationId xmlns="" xmlns:a16="http://schemas.microsoft.com/office/drawing/2014/main" id="{00000000-0008-0000-0000-00006A33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3163" name="Line 11">
          <a:extLst>
            <a:ext uri="{FF2B5EF4-FFF2-40B4-BE49-F238E27FC236}">
              <a16:creationId xmlns="" xmlns:a16="http://schemas.microsoft.com/office/drawing/2014/main" id="{00000000-0008-0000-0000-00006B33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3164" name="Line 12">
          <a:extLst>
            <a:ext uri="{FF2B5EF4-FFF2-40B4-BE49-F238E27FC236}">
              <a16:creationId xmlns="" xmlns:a16="http://schemas.microsoft.com/office/drawing/2014/main" id="{00000000-0008-0000-0000-00006C33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1</xdr:col>
      <xdr:colOff>171450</xdr:colOff>
      <xdr:row>4</xdr:row>
      <xdr:rowOff>66675</xdr:rowOff>
    </xdr:from>
    <xdr:ext cx="104775" cy="95250"/>
    <xdr:sp macro="" textlink="">
      <xdr:nvSpPr>
        <xdr:cNvPr id="13165" name="Rectangle 13">
          <a:extLst>
            <a:ext uri="{FF2B5EF4-FFF2-40B4-BE49-F238E27FC236}">
              <a16:creationId xmlns="" xmlns:a16="http://schemas.microsoft.com/office/drawing/2014/main" id="{00000000-0008-0000-0000-00006D330000}"/>
            </a:ext>
          </a:extLst>
        </xdr:cNvPr>
        <xdr:cNvSpPr>
          <a:spLocks noChangeArrowheads="1"/>
        </xdr:cNvSpPr>
      </xdr:nvSpPr>
      <xdr:spPr bwMode="auto">
        <a:xfrm>
          <a:off x="314325" y="828675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5</xdr:row>
      <xdr:rowOff>66675</xdr:rowOff>
    </xdr:from>
    <xdr:ext cx="104775" cy="95250"/>
    <xdr:sp macro="" textlink="">
      <xdr:nvSpPr>
        <xdr:cNvPr id="13166" name="Rectangle 14">
          <a:extLst>
            <a:ext uri="{FF2B5EF4-FFF2-40B4-BE49-F238E27FC236}">
              <a16:creationId xmlns="" xmlns:a16="http://schemas.microsoft.com/office/drawing/2014/main" id="{00000000-0008-0000-0000-00006E330000}"/>
            </a:ext>
          </a:extLst>
        </xdr:cNvPr>
        <xdr:cNvSpPr>
          <a:spLocks noChangeArrowheads="1"/>
        </xdr:cNvSpPr>
      </xdr:nvSpPr>
      <xdr:spPr bwMode="auto">
        <a:xfrm>
          <a:off x="314325" y="1066800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6</xdr:row>
      <xdr:rowOff>66675</xdr:rowOff>
    </xdr:from>
    <xdr:ext cx="104775" cy="95250"/>
    <xdr:sp macro="" textlink="">
      <xdr:nvSpPr>
        <xdr:cNvPr id="13167" name="Rectangle 15">
          <a:extLst>
            <a:ext uri="{FF2B5EF4-FFF2-40B4-BE49-F238E27FC236}">
              <a16:creationId xmlns="" xmlns:a16="http://schemas.microsoft.com/office/drawing/2014/main" id="{00000000-0008-0000-0000-00006F330000}"/>
            </a:ext>
          </a:extLst>
        </xdr:cNvPr>
        <xdr:cNvSpPr>
          <a:spLocks noChangeArrowheads="1"/>
        </xdr:cNvSpPr>
      </xdr:nvSpPr>
      <xdr:spPr bwMode="auto">
        <a:xfrm>
          <a:off x="314325" y="1304925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7</xdr:row>
      <xdr:rowOff>66675</xdr:rowOff>
    </xdr:from>
    <xdr:ext cx="104775" cy="95250"/>
    <xdr:sp macro="" textlink="">
      <xdr:nvSpPr>
        <xdr:cNvPr id="13168" name="Rectangle 16">
          <a:extLst>
            <a:ext uri="{FF2B5EF4-FFF2-40B4-BE49-F238E27FC236}">
              <a16:creationId xmlns="" xmlns:a16="http://schemas.microsoft.com/office/drawing/2014/main" id="{00000000-0008-0000-0000-000070330000}"/>
            </a:ext>
          </a:extLst>
        </xdr:cNvPr>
        <xdr:cNvSpPr>
          <a:spLocks noChangeArrowheads="1"/>
        </xdr:cNvSpPr>
      </xdr:nvSpPr>
      <xdr:spPr bwMode="auto">
        <a:xfrm>
          <a:off x="314325" y="1543050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8</xdr:row>
      <xdr:rowOff>66675</xdr:rowOff>
    </xdr:from>
    <xdr:ext cx="104775" cy="95250"/>
    <xdr:sp macro="" textlink="">
      <xdr:nvSpPr>
        <xdr:cNvPr id="13169" name="Rectangle 17">
          <a:extLst>
            <a:ext uri="{FF2B5EF4-FFF2-40B4-BE49-F238E27FC236}">
              <a16:creationId xmlns="" xmlns:a16="http://schemas.microsoft.com/office/drawing/2014/main" id="{00000000-0008-0000-0000-000071330000}"/>
            </a:ext>
          </a:extLst>
        </xdr:cNvPr>
        <xdr:cNvSpPr>
          <a:spLocks noChangeArrowheads="1"/>
        </xdr:cNvSpPr>
      </xdr:nvSpPr>
      <xdr:spPr bwMode="auto">
        <a:xfrm>
          <a:off x="314325" y="1781175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11</xdr:row>
      <xdr:rowOff>66675</xdr:rowOff>
    </xdr:from>
    <xdr:ext cx="104775" cy="95250"/>
    <xdr:sp macro="" textlink="">
      <xdr:nvSpPr>
        <xdr:cNvPr id="13170" name="Rectangle 18">
          <a:extLst>
            <a:ext uri="{FF2B5EF4-FFF2-40B4-BE49-F238E27FC236}">
              <a16:creationId xmlns="" xmlns:a16="http://schemas.microsoft.com/office/drawing/2014/main" id="{00000000-0008-0000-0000-000072330000}"/>
            </a:ext>
          </a:extLst>
        </xdr:cNvPr>
        <xdr:cNvSpPr>
          <a:spLocks noChangeArrowheads="1"/>
        </xdr:cNvSpPr>
      </xdr:nvSpPr>
      <xdr:spPr bwMode="auto">
        <a:xfrm>
          <a:off x="314325" y="2495550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180975</xdr:colOff>
      <xdr:row>22</xdr:row>
      <xdr:rowOff>114300</xdr:rowOff>
    </xdr:from>
    <xdr:ext cx="104775" cy="114300"/>
    <xdr:sp macro="" textlink="">
      <xdr:nvSpPr>
        <xdr:cNvPr id="13171" name="Rectangle 19">
          <a:extLst>
            <a:ext uri="{FF2B5EF4-FFF2-40B4-BE49-F238E27FC236}">
              <a16:creationId xmlns="" xmlns:a16="http://schemas.microsoft.com/office/drawing/2014/main" id="{00000000-0008-0000-0000-000073330000}"/>
            </a:ext>
          </a:extLst>
        </xdr:cNvPr>
        <xdr:cNvSpPr>
          <a:spLocks noChangeArrowheads="1"/>
        </xdr:cNvSpPr>
      </xdr:nvSpPr>
      <xdr:spPr bwMode="auto">
        <a:xfrm>
          <a:off x="323850" y="5276850"/>
          <a:ext cx="104775" cy="114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10</xdr:row>
      <xdr:rowOff>76200</xdr:rowOff>
    </xdr:from>
    <xdr:ext cx="104775" cy="95250"/>
    <xdr:sp macro="" textlink="">
      <xdr:nvSpPr>
        <xdr:cNvPr id="13172" name="Rectangle 2">
          <a:extLst>
            <a:ext uri="{FF2B5EF4-FFF2-40B4-BE49-F238E27FC236}">
              <a16:creationId xmlns="" xmlns:a16="http://schemas.microsoft.com/office/drawing/2014/main" id="{00000000-0008-0000-0000-000074330000}"/>
            </a:ext>
          </a:extLst>
        </xdr:cNvPr>
        <xdr:cNvSpPr>
          <a:spLocks noChangeArrowheads="1"/>
        </xdr:cNvSpPr>
      </xdr:nvSpPr>
      <xdr:spPr bwMode="auto">
        <a:xfrm>
          <a:off x="314325" y="2266950"/>
          <a:ext cx="104775" cy="95250"/>
        </a:xfrm>
        <a:prstGeom prst="rect">
          <a:avLst/>
        </a:prstGeom>
        <a:solidFill>
          <a:srgbClr val="F4F4F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9</xdr:row>
      <xdr:rowOff>66675</xdr:rowOff>
    </xdr:from>
    <xdr:ext cx="104775" cy="95250"/>
    <xdr:sp macro="" textlink="">
      <xdr:nvSpPr>
        <xdr:cNvPr id="13173" name="Rectangle 2">
          <a:extLst>
            <a:ext uri="{FF2B5EF4-FFF2-40B4-BE49-F238E27FC236}">
              <a16:creationId xmlns="" xmlns:a16="http://schemas.microsoft.com/office/drawing/2014/main" id="{00000000-0008-0000-0000-000075330000}"/>
            </a:ext>
          </a:extLst>
        </xdr:cNvPr>
        <xdr:cNvSpPr>
          <a:spLocks noChangeArrowheads="1"/>
        </xdr:cNvSpPr>
      </xdr:nvSpPr>
      <xdr:spPr bwMode="auto">
        <a:xfrm>
          <a:off x="314325" y="2019300"/>
          <a:ext cx="104775" cy="95250"/>
        </a:xfrm>
        <a:prstGeom prst="rect">
          <a:avLst/>
        </a:prstGeom>
        <a:solidFill>
          <a:srgbClr val="F4F4F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9</xdr:row>
      <xdr:rowOff>66675</xdr:rowOff>
    </xdr:from>
    <xdr:ext cx="104775" cy="95250"/>
    <xdr:sp macro="" textlink="">
      <xdr:nvSpPr>
        <xdr:cNvPr id="13174" name="Rectangle 2">
          <a:extLst>
            <a:ext uri="{FF2B5EF4-FFF2-40B4-BE49-F238E27FC236}">
              <a16:creationId xmlns="" xmlns:a16="http://schemas.microsoft.com/office/drawing/2014/main" id="{00000000-0008-0000-0000-000076330000}"/>
            </a:ext>
          </a:extLst>
        </xdr:cNvPr>
        <xdr:cNvSpPr>
          <a:spLocks noChangeArrowheads="1"/>
        </xdr:cNvSpPr>
      </xdr:nvSpPr>
      <xdr:spPr bwMode="auto">
        <a:xfrm>
          <a:off x="314325" y="2019300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9</xdr:row>
      <xdr:rowOff>66675</xdr:rowOff>
    </xdr:from>
    <xdr:ext cx="104775" cy="95250"/>
    <xdr:sp macro="" textlink="">
      <xdr:nvSpPr>
        <xdr:cNvPr id="13175" name="Rectangle 2">
          <a:extLst>
            <a:ext uri="{FF2B5EF4-FFF2-40B4-BE49-F238E27FC236}">
              <a16:creationId xmlns="" xmlns:a16="http://schemas.microsoft.com/office/drawing/2014/main" id="{00000000-0008-0000-0000-000077330000}"/>
            </a:ext>
          </a:extLst>
        </xdr:cNvPr>
        <xdr:cNvSpPr>
          <a:spLocks noChangeArrowheads="1"/>
        </xdr:cNvSpPr>
      </xdr:nvSpPr>
      <xdr:spPr bwMode="auto">
        <a:xfrm>
          <a:off x="314325" y="2019300"/>
          <a:ext cx="104775" cy="95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10</xdr:row>
      <xdr:rowOff>76200</xdr:rowOff>
    </xdr:from>
    <xdr:ext cx="104775" cy="95250"/>
    <xdr:sp macro="" textlink="">
      <xdr:nvSpPr>
        <xdr:cNvPr id="13176" name="Rectangle 2">
          <a:extLst>
            <a:ext uri="{FF2B5EF4-FFF2-40B4-BE49-F238E27FC236}">
              <a16:creationId xmlns="" xmlns:a16="http://schemas.microsoft.com/office/drawing/2014/main" id="{00000000-0008-0000-0000-000078330000}"/>
            </a:ext>
          </a:extLst>
        </xdr:cNvPr>
        <xdr:cNvSpPr>
          <a:spLocks noChangeArrowheads="1"/>
        </xdr:cNvSpPr>
      </xdr:nvSpPr>
      <xdr:spPr bwMode="auto">
        <a:xfrm>
          <a:off x="314325" y="2266950"/>
          <a:ext cx="104775" cy="95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4</xdr:row>
      <xdr:rowOff>66675</xdr:rowOff>
    </xdr:from>
    <xdr:ext cx="104775" cy="95250"/>
    <xdr:sp macro="" textlink="">
      <xdr:nvSpPr>
        <xdr:cNvPr id="26" name="Rectangle 13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>
          <a:spLocks noChangeArrowheads="1"/>
        </xdr:cNvSpPr>
      </xdr:nvSpPr>
      <xdr:spPr bwMode="auto">
        <a:xfrm>
          <a:off x="314325" y="828675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5</xdr:row>
      <xdr:rowOff>66675</xdr:rowOff>
    </xdr:from>
    <xdr:ext cx="104775" cy="95250"/>
    <xdr:sp macro="" textlink="">
      <xdr:nvSpPr>
        <xdr:cNvPr id="27" name="Rectangle 14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>
          <a:spLocks noChangeArrowheads="1"/>
        </xdr:cNvSpPr>
      </xdr:nvSpPr>
      <xdr:spPr bwMode="auto">
        <a:xfrm>
          <a:off x="314325" y="1066800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6</xdr:row>
      <xdr:rowOff>66675</xdr:rowOff>
    </xdr:from>
    <xdr:ext cx="104775" cy="95250"/>
    <xdr:sp macro="" textlink="">
      <xdr:nvSpPr>
        <xdr:cNvPr id="28" name="Rectangle 15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314325" y="1304925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7</xdr:row>
      <xdr:rowOff>66675</xdr:rowOff>
    </xdr:from>
    <xdr:ext cx="104775" cy="95250"/>
    <xdr:sp macro="" textlink="">
      <xdr:nvSpPr>
        <xdr:cNvPr id="29" name="Rectangle 16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>
          <a:spLocks noChangeArrowheads="1"/>
        </xdr:cNvSpPr>
      </xdr:nvSpPr>
      <xdr:spPr bwMode="auto">
        <a:xfrm>
          <a:off x="314325" y="1543050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8</xdr:row>
      <xdr:rowOff>66675</xdr:rowOff>
    </xdr:from>
    <xdr:ext cx="104775" cy="95250"/>
    <xdr:sp macro="" textlink="">
      <xdr:nvSpPr>
        <xdr:cNvPr id="30" name="Rectangle 17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>
          <a:spLocks noChangeArrowheads="1"/>
        </xdr:cNvSpPr>
      </xdr:nvSpPr>
      <xdr:spPr bwMode="auto">
        <a:xfrm>
          <a:off x="314325" y="1781175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11</xdr:row>
      <xdr:rowOff>66675</xdr:rowOff>
    </xdr:from>
    <xdr:ext cx="104775" cy="95250"/>
    <xdr:sp macro="" textlink="">
      <xdr:nvSpPr>
        <xdr:cNvPr id="31" name="Rectangle 18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>
          <a:spLocks noChangeArrowheads="1"/>
        </xdr:cNvSpPr>
      </xdr:nvSpPr>
      <xdr:spPr bwMode="auto">
        <a:xfrm>
          <a:off x="314325" y="2495550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10</xdr:row>
      <xdr:rowOff>76200</xdr:rowOff>
    </xdr:from>
    <xdr:ext cx="104775" cy="95250"/>
    <xdr:sp macro="" textlink="">
      <xdr:nvSpPr>
        <xdr:cNvPr id="32" name="Rectangle 2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>
          <a:spLocks noChangeArrowheads="1"/>
        </xdr:cNvSpPr>
      </xdr:nvSpPr>
      <xdr:spPr bwMode="auto">
        <a:xfrm>
          <a:off x="314325" y="2266950"/>
          <a:ext cx="104775" cy="95250"/>
        </a:xfrm>
        <a:prstGeom prst="rect">
          <a:avLst/>
        </a:prstGeom>
        <a:solidFill>
          <a:srgbClr val="F4F4F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9</xdr:row>
      <xdr:rowOff>66675</xdr:rowOff>
    </xdr:from>
    <xdr:ext cx="104775" cy="95250"/>
    <xdr:sp macro="" textlink="">
      <xdr:nvSpPr>
        <xdr:cNvPr id="33" name="Rectangle 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>
          <a:spLocks noChangeArrowheads="1"/>
        </xdr:cNvSpPr>
      </xdr:nvSpPr>
      <xdr:spPr bwMode="auto">
        <a:xfrm>
          <a:off x="314325" y="2019300"/>
          <a:ext cx="104775" cy="95250"/>
        </a:xfrm>
        <a:prstGeom prst="rect">
          <a:avLst/>
        </a:prstGeom>
        <a:solidFill>
          <a:srgbClr val="F4F4F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9</xdr:row>
      <xdr:rowOff>66675</xdr:rowOff>
    </xdr:from>
    <xdr:ext cx="104775" cy="95250"/>
    <xdr:sp macro="" textlink="">
      <xdr:nvSpPr>
        <xdr:cNvPr id="34" name="Rectangle 2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>
          <a:spLocks noChangeArrowheads="1"/>
        </xdr:cNvSpPr>
      </xdr:nvSpPr>
      <xdr:spPr bwMode="auto">
        <a:xfrm>
          <a:off x="314325" y="2019300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9</xdr:row>
      <xdr:rowOff>66675</xdr:rowOff>
    </xdr:from>
    <xdr:ext cx="104775" cy="95250"/>
    <xdr:sp macro="" textlink="">
      <xdr:nvSpPr>
        <xdr:cNvPr id="35" name="Rectangle 2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314325" y="2019300"/>
          <a:ext cx="104775" cy="95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1</xdr:col>
      <xdr:colOff>171450</xdr:colOff>
      <xdr:row>10</xdr:row>
      <xdr:rowOff>76200</xdr:rowOff>
    </xdr:from>
    <xdr:ext cx="104775" cy="95250"/>
    <xdr:sp macro="" textlink="">
      <xdr:nvSpPr>
        <xdr:cNvPr id="36" name="Rectangle 2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314325" y="2266950"/>
          <a:ext cx="104775" cy="95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3" name="Lin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4" name="Line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5" name="Lin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35</xdr:row>
      <xdr:rowOff>0</xdr:rowOff>
    </xdr:from>
    <xdr:ext cx="0" cy="0"/>
    <xdr:sp macro="" textlink="">
      <xdr:nvSpPr>
        <xdr:cNvPr id="6" name="Line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ShapeType="1"/>
        </xdr:cNvSpPr>
      </xdr:nvSpPr>
      <xdr:spPr bwMode="auto">
        <a:xfrm>
          <a:off x="2257425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7" name="Line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8" name="Line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9" name="Lin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0" name="Line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1" name="Line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2" name="Line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" name="Line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5" name="Line 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>
          <a:off x="2095500" y="911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6" name="Line 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>
          <a:spLocks noChangeShapeType="1"/>
        </xdr:cNvSpPr>
      </xdr:nvSpPr>
      <xdr:spPr bwMode="auto">
        <a:xfrm>
          <a:off x="2095500" y="911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7" name="Line 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>
          <a:spLocks noChangeShapeType="1"/>
        </xdr:cNvSpPr>
      </xdr:nvSpPr>
      <xdr:spPr bwMode="auto">
        <a:xfrm>
          <a:off x="2095500" y="911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37</xdr:row>
      <xdr:rowOff>0</xdr:rowOff>
    </xdr:from>
    <xdr:ext cx="0" cy="0"/>
    <xdr:sp macro="" textlink="">
      <xdr:nvSpPr>
        <xdr:cNvPr id="18" name="Line 5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>
          <a:spLocks noChangeShapeType="1"/>
        </xdr:cNvSpPr>
      </xdr:nvSpPr>
      <xdr:spPr bwMode="auto">
        <a:xfrm>
          <a:off x="2257425" y="911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19" name="Line 6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>
          <a:spLocks noChangeShapeType="1"/>
        </xdr:cNvSpPr>
      </xdr:nvSpPr>
      <xdr:spPr bwMode="auto">
        <a:xfrm>
          <a:off x="2095500" y="911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20" name="Line 7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>
          <a:spLocks noChangeShapeType="1"/>
        </xdr:cNvSpPr>
      </xdr:nvSpPr>
      <xdr:spPr bwMode="auto">
        <a:xfrm>
          <a:off x="2095500" y="911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21" name="Line 8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>
          <a:spLocks noChangeShapeType="1"/>
        </xdr:cNvSpPr>
      </xdr:nvSpPr>
      <xdr:spPr bwMode="auto">
        <a:xfrm>
          <a:off x="2095500" y="911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22" name="Line 9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>
          <a:spLocks noChangeShapeType="1"/>
        </xdr:cNvSpPr>
      </xdr:nvSpPr>
      <xdr:spPr bwMode="auto">
        <a:xfrm>
          <a:off x="2095500" y="911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23" name="Line 1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>
          <a:spLocks noChangeShapeType="1"/>
        </xdr:cNvSpPr>
      </xdr:nvSpPr>
      <xdr:spPr bwMode="auto">
        <a:xfrm>
          <a:off x="2095500" y="911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24" name="Line 11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>
          <a:spLocks noChangeShapeType="1"/>
        </xdr:cNvSpPr>
      </xdr:nvSpPr>
      <xdr:spPr bwMode="auto">
        <a:xfrm>
          <a:off x="2095500" y="911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37</xdr:row>
      <xdr:rowOff>0</xdr:rowOff>
    </xdr:from>
    <xdr:ext cx="0" cy="0"/>
    <xdr:sp macro="" textlink="">
      <xdr:nvSpPr>
        <xdr:cNvPr id="25" name="Line 12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>
          <a:spLocks noChangeShapeType="1"/>
        </xdr:cNvSpPr>
      </xdr:nvSpPr>
      <xdr:spPr bwMode="auto">
        <a:xfrm>
          <a:off x="2095500" y="9115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37" name="Line 2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38" name="Line 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39" name="Line 4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35</xdr:row>
      <xdr:rowOff>0</xdr:rowOff>
    </xdr:from>
    <xdr:ext cx="0" cy="0"/>
    <xdr:sp macro="" textlink="">
      <xdr:nvSpPr>
        <xdr:cNvPr id="40" name="Line 5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>
          <a:spLocks noChangeShapeType="1"/>
        </xdr:cNvSpPr>
      </xdr:nvSpPr>
      <xdr:spPr bwMode="auto">
        <a:xfrm>
          <a:off x="2257425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41" name="Line 6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42" name="Line 7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43" name="Line 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44" name="Line 9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45" name="Line 1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46" name="Line 11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47" name="Line 12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48" name="Line 2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49" name="Line 3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50" name="Line 4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51" name="Line 6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52" name="Line 7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53" name="Line 8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54" name="Line 9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55" name="Line 1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56" name="Line 11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57" name="Line 12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58" name="Line 2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59" name="Line 3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60" name="Line 4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35</xdr:row>
      <xdr:rowOff>0</xdr:rowOff>
    </xdr:from>
    <xdr:ext cx="0" cy="0"/>
    <xdr:sp macro="" textlink="">
      <xdr:nvSpPr>
        <xdr:cNvPr id="61" name="Line 5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>
          <a:spLocks noChangeShapeType="1"/>
        </xdr:cNvSpPr>
      </xdr:nvSpPr>
      <xdr:spPr bwMode="auto">
        <a:xfrm>
          <a:off x="2257425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62" name="Line 6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63" name="Line 7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20" name="Line 8">
          <a:extLst>
            <a:ext uri="{FF2B5EF4-FFF2-40B4-BE49-F238E27FC236}">
              <a16:creationId xmlns="" xmlns:a16="http://schemas.microsoft.com/office/drawing/2014/main" id="{00000000-0008-0000-0000-000040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21" name="Line 9">
          <a:extLst>
            <a:ext uri="{FF2B5EF4-FFF2-40B4-BE49-F238E27FC236}">
              <a16:creationId xmlns="" xmlns:a16="http://schemas.microsoft.com/office/drawing/2014/main" id="{00000000-0008-0000-0000-000041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22" name="Line 10">
          <a:extLst>
            <a:ext uri="{FF2B5EF4-FFF2-40B4-BE49-F238E27FC236}">
              <a16:creationId xmlns="" xmlns:a16="http://schemas.microsoft.com/office/drawing/2014/main" id="{00000000-0008-0000-0000-000042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23" name="Line 11">
          <a:extLst>
            <a:ext uri="{FF2B5EF4-FFF2-40B4-BE49-F238E27FC236}">
              <a16:creationId xmlns="" xmlns:a16="http://schemas.microsoft.com/office/drawing/2014/main" id="{00000000-0008-0000-0000-000043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24" name="Line 12">
          <a:extLst>
            <a:ext uri="{FF2B5EF4-FFF2-40B4-BE49-F238E27FC236}">
              <a16:creationId xmlns="" xmlns:a16="http://schemas.microsoft.com/office/drawing/2014/main" id="{00000000-0008-0000-0000-000044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25" name="Line 2">
          <a:extLst>
            <a:ext uri="{FF2B5EF4-FFF2-40B4-BE49-F238E27FC236}">
              <a16:creationId xmlns="" xmlns:a16="http://schemas.microsoft.com/office/drawing/2014/main" id="{00000000-0008-0000-0000-000045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26" name="Line 3">
          <a:extLst>
            <a:ext uri="{FF2B5EF4-FFF2-40B4-BE49-F238E27FC236}">
              <a16:creationId xmlns="" xmlns:a16="http://schemas.microsoft.com/office/drawing/2014/main" id="{00000000-0008-0000-0000-000046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27" name="Line 4">
          <a:extLst>
            <a:ext uri="{FF2B5EF4-FFF2-40B4-BE49-F238E27FC236}">
              <a16:creationId xmlns="" xmlns:a16="http://schemas.microsoft.com/office/drawing/2014/main" id="{00000000-0008-0000-0000-000047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28" name="Line 6">
          <a:extLst>
            <a:ext uri="{FF2B5EF4-FFF2-40B4-BE49-F238E27FC236}">
              <a16:creationId xmlns="" xmlns:a16="http://schemas.microsoft.com/office/drawing/2014/main" id="{00000000-0008-0000-0000-000048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29" name="Line 7">
          <a:extLst>
            <a:ext uri="{FF2B5EF4-FFF2-40B4-BE49-F238E27FC236}">
              <a16:creationId xmlns="" xmlns:a16="http://schemas.microsoft.com/office/drawing/2014/main" id="{00000000-0008-0000-0000-000049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30" name="Line 8">
          <a:extLst>
            <a:ext uri="{FF2B5EF4-FFF2-40B4-BE49-F238E27FC236}">
              <a16:creationId xmlns="" xmlns:a16="http://schemas.microsoft.com/office/drawing/2014/main" id="{00000000-0008-0000-0000-00004A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31" name="Line 9">
          <a:extLst>
            <a:ext uri="{FF2B5EF4-FFF2-40B4-BE49-F238E27FC236}">
              <a16:creationId xmlns="" xmlns:a16="http://schemas.microsoft.com/office/drawing/2014/main" id="{00000000-0008-0000-0000-00004B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32" name="Line 10">
          <a:extLst>
            <a:ext uri="{FF2B5EF4-FFF2-40B4-BE49-F238E27FC236}">
              <a16:creationId xmlns="" xmlns:a16="http://schemas.microsoft.com/office/drawing/2014/main" id="{00000000-0008-0000-0000-00004C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33" name="Line 11">
          <a:extLst>
            <a:ext uri="{FF2B5EF4-FFF2-40B4-BE49-F238E27FC236}">
              <a16:creationId xmlns="" xmlns:a16="http://schemas.microsoft.com/office/drawing/2014/main" id="{00000000-0008-0000-0000-00004D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35</xdr:row>
      <xdr:rowOff>0</xdr:rowOff>
    </xdr:from>
    <xdr:ext cx="0" cy="0"/>
    <xdr:sp macro="" textlink="">
      <xdr:nvSpPr>
        <xdr:cNvPr id="13134" name="Line 12">
          <a:extLst>
            <a:ext uri="{FF2B5EF4-FFF2-40B4-BE49-F238E27FC236}">
              <a16:creationId xmlns="" xmlns:a16="http://schemas.microsoft.com/office/drawing/2014/main" id="{00000000-0008-0000-0000-00004E330000}"/>
            </a:ext>
          </a:extLst>
        </xdr:cNvPr>
        <xdr:cNvSpPr>
          <a:spLocks noChangeShapeType="1"/>
        </xdr:cNvSpPr>
      </xdr:nvSpPr>
      <xdr:spPr bwMode="auto">
        <a:xfrm>
          <a:off x="2095500" y="8582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01" name="Line 2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02" name="Line 3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03" name="Line 4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33</xdr:row>
      <xdr:rowOff>0</xdr:rowOff>
    </xdr:from>
    <xdr:ext cx="0" cy="0"/>
    <xdr:sp macro="" textlink="">
      <xdr:nvSpPr>
        <xdr:cNvPr id="104" name="Line 5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>
          <a:spLocks noChangeShapeType="1"/>
        </xdr:cNvSpPr>
      </xdr:nvSpPr>
      <xdr:spPr bwMode="auto">
        <a:xfrm>
          <a:off x="2257425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05" name="Line 6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06" name="Line 7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07" name="Line 8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08" name="Line 9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09" name="Line 1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10" name="Line 11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11" name="Line 12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12" name="Line 2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13" name="Line 3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14" name="Line 4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32</xdr:row>
      <xdr:rowOff>0</xdr:rowOff>
    </xdr:from>
    <xdr:ext cx="0" cy="0"/>
    <xdr:sp macro="" textlink="">
      <xdr:nvSpPr>
        <xdr:cNvPr id="115" name="Line 5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>
          <a:spLocks noChangeShapeType="1"/>
        </xdr:cNvSpPr>
      </xdr:nvSpPr>
      <xdr:spPr bwMode="auto">
        <a:xfrm>
          <a:off x="2257425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16" name="Line 6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17" name="Line 7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18" name="Line 8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19" name="Line 9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20" name="Line 1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21" name="Line 11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22" name="Line 12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23" name="Line 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24" name="Line 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25" name="Line 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33</xdr:row>
      <xdr:rowOff>0</xdr:rowOff>
    </xdr:from>
    <xdr:ext cx="0" cy="0"/>
    <xdr:sp macro="" textlink="">
      <xdr:nvSpPr>
        <xdr:cNvPr id="126" name="Line 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>
          <a:spLocks noChangeShapeType="1"/>
        </xdr:cNvSpPr>
      </xdr:nvSpPr>
      <xdr:spPr bwMode="auto">
        <a:xfrm>
          <a:off x="2257425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27" name="Line 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28" name="Line 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29" name="Line 8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30" name="Line 9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31" name="Line 1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32" name="Line 1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133" name="Line 12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>
          <a:spLocks noChangeShapeType="1"/>
        </xdr:cNvSpPr>
      </xdr:nvSpPr>
      <xdr:spPr bwMode="auto">
        <a:xfrm>
          <a:off x="2095500" y="812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34" name="Line 2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35" name="Line 3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36" name="Line 4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32</xdr:row>
      <xdr:rowOff>0</xdr:rowOff>
    </xdr:from>
    <xdr:ext cx="0" cy="0"/>
    <xdr:sp macro="" textlink="">
      <xdr:nvSpPr>
        <xdr:cNvPr id="137" name="Line 5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>
          <a:spLocks noChangeShapeType="1"/>
        </xdr:cNvSpPr>
      </xdr:nvSpPr>
      <xdr:spPr bwMode="auto">
        <a:xfrm>
          <a:off x="2257425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38" name="Line 6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39" name="Line 7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40" name="Line 8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41" name="Line 9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42" name="Line 1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43" name="Line 11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44" name="Line 12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45" name="Line 2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46" name="Line 3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47" name="Line 4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48" name="Line 6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49" name="Line 7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50" name="Line 8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51" name="Line 9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52" name="Line 1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53" name="Line 11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54" name="Line 12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55" name="Line 2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56" name="Line 3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57" name="Line 4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32</xdr:row>
      <xdr:rowOff>0</xdr:rowOff>
    </xdr:from>
    <xdr:ext cx="0" cy="0"/>
    <xdr:sp macro="" textlink="">
      <xdr:nvSpPr>
        <xdr:cNvPr id="158" name="Line 5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>
          <a:spLocks noChangeShapeType="1"/>
        </xdr:cNvSpPr>
      </xdr:nvSpPr>
      <xdr:spPr bwMode="auto">
        <a:xfrm>
          <a:off x="2257425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59" name="Line 6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60" name="Line 7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61" name="Line 8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62" name="Line 9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63" name="Line 1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64" name="Line 11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65" name="Line 12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66" name="Line 2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67" name="Line 3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68" name="Line 4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69" name="Line 6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70" name="Line 7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71" name="Line 8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72" name="Line 9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73" name="Line 1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74" name="Line 11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75" name="Line 12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>
          <a:spLocks noChangeShapeType="1"/>
        </xdr:cNvSpPr>
      </xdr:nvSpPr>
      <xdr:spPr bwMode="auto">
        <a:xfrm>
          <a:off x="2095500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76" name="Line 2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77" name="Line 3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78" name="Line 4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38</xdr:row>
      <xdr:rowOff>0</xdr:rowOff>
    </xdr:from>
    <xdr:ext cx="0" cy="0"/>
    <xdr:sp macro="" textlink="">
      <xdr:nvSpPr>
        <xdr:cNvPr id="179" name="Line 5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>
          <a:spLocks noChangeShapeType="1"/>
        </xdr:cNvSpPr>
      </xdr:nvSpPr>
      <xdr:spPr bwMode="auto">
        <a:xfrm>
          <a:off x="2257425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80" name="Line 6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81" name="Line 7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82" name="Line 8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83" name="Line 9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84" name="Line 1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85" name="Line 11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86" name="Line 12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87" name="Line 2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88" name="Line 3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89" name="Line 4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38</xdr:row>
      <xdr:rowOff>0</xdr:rowOff>
    </xdr:from>
    <xdr:ext cx="0" cy="0"/>
    <xdr:sp macro="" textlink="">
      <xdr:nvSpPr>
        <xdr:cNvPr id="190" name="Line 5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>
          <a:spLocks noChangeShapeType="1"/>
        </xdr:cNvSpPr>
      </xdr:nvSpPr>
      <xdr:spPr bwMode="auto">
        <a:xfrm>
          <a:off x="2257425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91" name="Line 6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92" name="Line 7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93" name="Line 8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94" name="Line 9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95" name="Line 1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96" name="Line 11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38</xdr:row>
      <xdr:rowOff>0</xdr:rowOff>
    </xdr:from>
    <xdr:ext cx="0" cy="0"/>
    <xdr:sp macro="" textlink="">
      <xdr:nvSpPr>
        <xdr:cNvPr id="197" name="Line 12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>
          <a:spLocks noChangeShapeType="1"/>
        </xdr:cNvSpPr>
      </xdr:nvSpPr>
      <xdr:spPr bwMode="auto">
        <a:xfrm>
          <a:off x="2095500" y="9458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657225</xdr:colOff>
      <xdr:row>33</xdr:row>
      <xdr:rowOff>0</xdr:rowOff>
    </xdr:from>
    <xdr:ext cx="9525" cy="0"/>
    <xdr:sp macro="" textlink="">
      <xdr:nvSpPr>
        <xdr:cNvPr id="2" name="Oval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247900" y="9829800"/>
          <a:ext cx="9525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33</xdr:row>
      <xdr:rowOff>0</xdr:rowOff>
    </xdr:from>
    <xdr:ext cx="0" cy="0"/>
    <xdr:sp macro="" textlink="">
      <xdr:nvSpPr>
        <xdr:cNvPr id="3" name="Line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33</xdr:row>
      <xdr:rowOff>0</xdr:rowOff>
    </xdr:from>
    <xdr:ext cx="0" cy="0"/>
    <xdr:sp macro="" textlink="">
      <xdr:nvSpPr>
        <xdr:cNvPr id="4" name="Line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33</xdr:row>
      <xdr:rowOff>0</xdr:rowOff>
    </xdr:from>
    <xdr:ext cx="0" cy="0"/>
    <xdr:sp macro="" textlink="">
      <xdr:nvSpPr>
        <xdr:cNvPr id="5" name="Line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666750</xdr:colOff>
      <xdr:row>33</xdr:row>
      <xdr:rowOff>0</xdr:rowOff>
    </xdr:from>
    <xdr:ext cx="0" cy="0"/>
    <xdr:sp macro="" textlink="">
      <xdr:nvSpPr>
        <xdr:cNvPr id="6" name="Line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>
          <a:off x="22574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33</xdr:row>
      <xdr:rowOff>0</xdr:rowOff>
    </xdr:from>
    <xdr:ext cx="0" cy="0"/>
    <xdr:sp macro="" textlink="">
      <xdr:nvSpPr>
        <xdr:cNvPr id="7" name="Line 6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33</xdr:row>
      <xdr:rowOff>0</xdr:rowOff>
    </xdr:from>
    <xdr:ext cx="0" cy="0"/>
    <xdr:sp macro="" textlink="">
      <xdr:nvSpPr>
        <xdr:cNvPr id="8" name="Line 7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33</xdr:row>
      <xdr:rowOff>0</xdr:rowOff>
    </xdr:from>
    <xdr:ext cx="0" cy="0"/>
    <xdr:sp macro="" textlink="">
      <xdr:nvSpPr>
        <xdr:cNvPr id="9" name="Line 8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33</xdr:row>
      <xdr:rowOff>0</xdr:rowOff>
    </xdr:from>
    <xdr:ext cx="0" cy="0"/>
    <xdr:sp macro="" textlink="">
      <xdr:nvSpPr>
        <xdr:cNvPr id="10" name="Line 9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33</xdr:row>
      <xdr:rowOff>0</xdr:rowOff>
    </xdr:from>
    <xdr:ext cx="0" cy="0"/>
    <xdr:sp macro="" textlink="">
      <xdr:nvSpPr>
        <xdr:cNvPr id="11" name="Line 10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33</xdr:row>
      <xdr:rowOff>0</xdr:rowOff>
    </xdr:from>
    <xdr:ext cx="0" cy="0"/>
    <xdr:sp macro="" textlink="">
      <xdr:nvSpPr>
        <xdr:cNvPr id="12" name="Line 1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33</xdr:row>
      <xdr:rowOff>0</xdr:rowOff>
    </xdr:from>
    <xdr:ext cx="0" cy="0"/>
    <xdr:sp macro="" textlink="">
      <xdr:nvSpPr>
        <xdr:cNvPr id="13" name="Line 12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5" name="Line 2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6" name="Line 3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7" name="Line 4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32</xdr:row>
      <xdr:rowOff>0</xdr:rowOff>
    </xdr:from>
    <xdr:ext cx="0" cy="0"/>
    <xdr:sp macro="" textlink="">
      <xdr:nvSpPr>
        <xdr:cNvPr id="18" name="Line 5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>
          <a:spLocks noChangeShapeType="1"/>
        </xdr:cNvSpPr>
      </xdr:nvSpPr>
      <xdr:spPr bwMode="auto">
        <a:xfrm>
          <a:off x="22574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19" name="Line 6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20" name="Line 7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21" name="Line 8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22" name="Line 9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23" name="Line 10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24" name="Line 11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25" name="Line 12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27" name="Line 2">
          <a:extLst>
            <a:ext uri="{FF2B5EF4-FFF2-40B4-BE49-F238E27FC236}">
              <a16:creationId xmlns="" xmlns:a16="http://schemas.microsoft.com/office/drawing/2014/main" id="{00000000-0008-0000-0100-00001B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28" name="Line 3">
          <a:extLst>
            <a:ext uri="{FF2B5EF4-FFF2-40B4-BE49-F238E27FC236}">
              <a16:creationId xmlns="" xmlns:a16="http://schemas.microsoft.com/office/drawing/2014/main" id="{00000000-0008-0000-0100-00001C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29" name="Line 4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31</xdr:row>
      <xdr:rowOff>0</xdr:rowOff>
    </xdr:from>
    <xdr:ext cx="0" cy="0"/>
    <xdr:sp macro="" textlink="">
      <xdr:nvSpPr>
        <xdr:cNvPr id="30" name="Line 5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SpPr>
          <a:spLocks noChangeShapeType="1"/>
        </xdr:cNvSpPr>
      </xdr:nvSpPr>
      <xdr:spPr bwMode="auto">
        <a:xfrm>
          <a:off x="22574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31" name="Line 6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32" name="Line 7">
          <a:extLst>
            <a:ext uri="{FF2B5EF4-FFF2-40B4-BE49-F238E27FC236}">
              <a16:creationId xmlns="" xmlns:a16="http://schemas.microsoft.com/office/drawing/2014/main" id="{00000000-0008-0000-0100-000020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33" name="Line 8">
          <a:extLst>
            <a:ext uri="{FF2B5EF4-FFF2-40B4-BE49-F238E27FC236}">
              <a16:creationId xmlns="" xmlns:a16="http://schemas.microsoft.com/office/drawing/2014/main" id="{00000000-0008-0000-0100-000021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34" name="Line 9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35" name="Line 10">
          <a:extLst>
            <a:ext uri="{FF2B5EF4-FFF2-40B4-BE49-F238E27FC236}">
              <a16:creationId xmlns="" xmlns:a16="http://schemas.microsoft.com/office/drawing/2014/main" id="{00000000-0008-0000-0100-000023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36" name="Line 11">
          <a:extLst>
            <a:ext uri="{FF2B5EF4-FFF2-40B4-BE49-F238E27FC236}">
              <a16:creationId xmlns="" xmlns:a16="http://schemas.microsoft.com/office/drawing/2014/main" id="{00000000-0008-0000-0100-000024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37" name="Line 12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SpPr>
          <a:spLocks noChangeShapeType="1"/>
        </xdr:cNvSpPr>
      </xdr:nvSpPr>
      <xdr:spPr bwMode="auto">
        <a:xfrm>
          <a:off x="209550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657225</xdr:colOff>
      <xdr:row>32</xdr:row>
      <xdr:rowOff>0</xdr:rowOff>
    </xdr:from>
    <xdr:ext cx="9525" cy="0"/>
    <xdr:sp macro="" textlink="">
      <xdr:nvSpPr>
        <xdr:cNvPr id="38" name="Oval 1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SpPr>
          <a:spLocks noChangeArrowheads="1"/>
        </xdr:cNvSpPr>
      </xdr:nvSpPr>
      <xdr:spPr bwMode="auto">
        <a:xfrm>
          <a:off x="4048125" y="885825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32</xdr:row>
      <xdr:rowOff>0</xdr:rowOff>
    </xdr:from>
    <xdr:ext cx="0" cy="0"/>
    <xdr:sp macro="" textlink="">
      <xdr:nvSpPr>
        <xdr:cNvPr id="39" name="Line 2">
          <a:extLst>
            <a:ext uri="{FF2B5EF4-FFF2-40B4-BE49-F238E27FC236}">
              <a16:creationId xmlns="" xmlns:a16="http://schemas.microsoft.com/office/drawing/2014/main" id="{00000000-0008-0000-0100-000027000000}"/>
            </a:ext>
          </a:extLst>
        </xdr:cNvPr>
        <xdr:cNvSpPr>
          <a:spLocks noChangeShapeType="1"/>
        </xdr:cNvSpPr>
      </xdr:nvSpPr>
      <xdr:spPr bwMode="auto">
        <a:xfrm>
          <a:off x="40481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32</xdr:row>
      <xdr:rowOff>0</xdr:rowOff>
    </xdr:from>
    <xdr:ext cx="0" cy="0"/>
    <xdr:sp macro="" textlink="">
      <xdr:nvSpPr>
        <xdr:cNvPr id="40" name="Line 3">
          <a:extLst>
            <a:ext uri="{FF2B5EF4-FFF2-40B4-BE49-F238E27FC236}">
              <a16:creationId xmlns="" xmlns:a16="http://schemas.microsoft.com/office/drawing/2014/main" id="{00000000-0008-0000-0100-000028000000}"/>
            </a:ext>
          </a:extLst>
        </xdr:cNvPr>
        <xdr:cNvSpPr>
          <a:spLocks noChangeShapeType="1"/>
        </xdr:cNvSpPr>
      </xdr:nvSpPr>
      <xdr:spPr bwMode="auto">
        <a:xfrm>
          <a:off x="40481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32</xdr:row>
      <xdr:rowOff>0</xdr:rowOff>
    </xdr:from>
    <xdr:ext cx="0" cy="0"/>
    <xdr:sp macro="" textlink="">
      <xdr:nvSpPr>
        <xdr:cNvPr id="41" name="Line 4">
          <a:extLst>
            <a:ext uri="{FF2B5EF4-FFF2-40B4-BE49-F238E27FC236}">
              <a16:creationId xmlns="" xmlns:a16="http://schemas.microsoft.com/office/drawing/2014/main" id="{00000000-0008-0000-0100-000029000000}"/>
            </a:ext>
          </a:extLst>
        </xdr:cNvPr>
        <xdr:cNvSpPr>
          <a:spLocks noChangeShapeType="1"/>
        </xdr:cNvSpPr>
      </xdr:nvSpPr>
      <xdr:spPr bwMode="auto">
        <a:xfrm>
          <a:off x="40481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666750</xdr:colOff>
      <xdr:row>32</xdr:row>
      <xdr:rowOff>0</xdr:rowOff>
    </xdr:from>
    <xdr:ext cx="0" cy="0"/>
    <xdr:sp macro="" textlink="">
      <xdr:nvSpPr>
        <xdr:cNvPr id="42" name="Line 5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SpPr>
          <a:spLocks noChangeShapeType="1"/>
        </xdr:cNvSpPr>
      </xdr:nvSpPr>
      <xdr:spPr bwMode="auto">
        <a:xfrm>
          <a:off x="40481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32</xdr:row>
      <xdr:rowOff>0</xdr:rowOff>
    </xdr:from>
    <xdr:ext cx="0" cy="0"/>
    <xdr:sp macro="" textlink="">
      <xdr:nvSpPr>
        <xdr:cNvPr id="43" name="Line 6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SpPr>
          <a:spLocks noChangeShapeType="1"/>
        </xdr:cNvSpPr>
      </xdr:nvSpPr>
      <xdr:spPr bwMode="auto">
        <a:xfrm>
          <a:off x="40481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32</xdr:row>
      <xdr:rowOff>0</xdr:rowOff>
    </xdr:from>
    <xdr:ext cx="0" cy="0"/>
    <xdr:sp macro="" textlink="">
      <xdr:nvSpPr>
        <xdr:cNvPr id="44" name="Line 7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SpPr>
          <a:spLocks noChangeShapeType="1"/>
        </xdr:cNvSpPr>
      </xdr:nvSpPr>
      <xdr:spPr bwMode="auto">
        <a:xfrm>
          <a:off x="40481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32</xdr:row>
      <xdr:rowOff>0</xdr:rowOff>
    </xdr:from>
    <xdr:ext cx="0" cy="0"/>
    <xdr:sp macro="" textlink="">
      <xdr:nvSpPr>
        <xdr:cNvPr id="45" name="Line 8">
          <a:extLst>
            <a:ext uri="{FF2B5EF4-FFF2-40B4-BE49-F238E27FC236}">
              <a16:creationId xmlns="" xmlns:a16="http://schemas.microsoft.com/office/drawing/2014/main" id="{00000000-0008-0000-0100-00002D000000}"/>
            </a:ext>
          </a:extLst>
        </xdr:cNvPr>
        <xdr:cNvSpPr>
          <a:spLocks noChangeShapeType="1"/>
        </xdr:cNvSpPr>
      </xdr:nvSpPr>
      <xdr:spPr bwMode="auto">
        <a:xfrm>
          <a:off x="40481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32</xdr:row>
      <xdr:rowOff>0</xdr:rowOff>
    </xdr:from>
    <xdr:ext cx="0" cy="0"/>
    <xdr:sp macro="" textlink="">
      <xdr:nvSpPr>
        <xdr:cNvPr id="46" name="Line 9">
          <a:extLst>
            <a:ext uri="{FF2B5EF4-FFF2-40B4-BE49-F238E27FC236}">
              <a16:creationId xmlns="" xmlns:a16="http://schemas.microsoft.com/office/drawing/2014/main" id="{00000000-0008-0000-0100-00002E000000}"/>
            </a:ext>
          </a:extLst>
        </xdr:cNvPr>
        <xdr:cNvSpPr>
          <a:spLocks noChangeShapeType="1"/>
        </xdr:cNvSpPr>
      </xdr:nvSpPr>
      <xdr:spPr bwMode="auto">
        <a:xfrm>
          <a:off x="40481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32</xdr:row>
      <xdr:rowOff>0</xdr:rowOff>
    </xdr:from>
    <xdr:ext cx="0" cy="0"/>
    <xdr:sp macro="" textlink="">
      <xdr:nvSpPr>
        <xdr:cNvPr id="47" name="Line 10">
          <a:extLst>
            <a:ext uri="{FF2B5EF4-FFF2-40B4-BE49-F238E27FC236}">
              <a16:creationId xmlns="" xmlns:a16="http://schemas.microsoft.com/office/drawing/2014/main" id="{00000000-0008-0000-0100-00002F000000}"/>
            </a:ext>
          </a:extLst>
        </xdr:cNvPr>
        <xdr:cNvSpPr>
          <a:spLocks noChangeShapeType="1"/>
        </xdr:cNvSpPr>
      </xdr:nvSpPr>
      <xdr:spPr bwMode="auto">
        <a:xfrm>
          <a:off x="40481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32</xdr:row>
      <xdr:rowOff>0</xdr:rowOff>
    </xdr:from>
    <xdr:ext cx="0" cy="0"/>
    <xdr:sp macro="" textlink="">
      <xdr:nvSpPr>
        <xdr:cNvPr id="48" name="Line 11">
          <a:extLst>
            <a:ext uri="{FF2B5EF4-FFF2-40B4-BE49-F238E27FC236}">
              <a16:creationId xmlns="" xmlns:a16="http://schemas.microsoft.com/office/drawing/2014/main" id="{00000000-0008-0000-0100-000030000000}"/>
            </a:ext>
          </a:extLst>
        </xdr:cNvPr>
        <xdr:cNvSpPr>
          <a:spLocks noChangeShapeType="1"/>
        </xdr:cNvSpPr>
      </xdr:nvSpPr>
      <xdr:spPr bwMode="auto">
        <a:xfrm>
          <a:off x="40481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32</xdr:row>
      <xdr:rowOff>0</xdr:rowOff>
    </xdr:from>
    <xdr:ext cx="0" cy="0"/>
    <xdr:sp macro="" textlink="">
      <xdr:nvSpPr>
        <xdr:cNvPr id="49" name="Line 12">
          <a:extLst>
            <a:ext uri="{FF2B5EF4-FFF2-40B4-BE49-F238E27FC236}">
              <a16:creationId xmlns="" xmlns:a16="http://schemas.microsoft.com/office/drawing/2014/main" id="{00000000-0008-0000-0100-000031000000}"/>
            </a:ext>
          </a:extLst>
        </xdr:cNvPr>
        <xdr:cNvSpPr>
          <a:spLocks noChangeShapeType="1"/>
        </xdr:cNvSpPr>
      </xdr:nvSpPr>
      <xdr:spPr bwMode="auto">
        <a:xfrm>
          <a:off x="40481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51" name="Line 2">
          <a:extLst>
            <a:ext uri="{FF2B5EF4-FFF2-40B4-BE49-F238E27FC236}">
              <a16:creationId xmlns="" xmlns:a16="http://schemas.microsoft.com/office/drawing/2014/main" id="{00000000-0008-0000-0100-000033000000}"/>
            </a:ext>
          </a:extLst>
        </xdr:cNvPr>
        <xdr:cNvSpPr>
          <a:spLocks noChangeShapeType="1"/>
        </xdr:cNvSpPr>
      </xdr:nvSpPr>
      <xdr:spPr bwMode="auto">
        <a:xfrm>
          <a:off x="2095500" y="8591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52" name="Line 3">
          <a:extLst>
            <a:ext uri="{FF2B5EF4-FFF2-40B4-BE49-F238E27FC236}">
              <a16:creationId xmlns="" xmlns:a16="http://schemas.microsoft.com/office/drawing/2014/main" id="{00000000-0008-0000-0100-000034000000}"/>
            </a:ext>
          </a:extLst>
        </xdr:cNvPr>
        <xdr:cNvSpPr>
          <a:spLocks noChangeShapeType="1"/>
        </xdr:cNvSpPr>
      </xdr:nvSpPr>
      <xdr:spPr bwMode="auto">
        <a:xfrm>
          <a:off x="2095500" y="8591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53" name="Line 4">
          <a:extLst>
            <a:ext uri="{FF2B5EF4-FFF2-40B4-BE49-F238E27FC236}">
              <a16:creationId xmlns="" xmlns:a16="http://schemas.microsoft.com/office/drawing/2014/main" id="{00000000-0008-0000-0100-000035000000}"/>
            </a:ext>
          </a:extLst>
        </xdr:cNvPr>
        <xdr:cNvSpPr>
          <a:spLocks noChangeShapeType="1"/>
        </xdr:cNvSpPr>
      </xdr:nvSpPr>
      <xdr:spPr bwMode="auto">
        <a:xfrm>
          <a:off x="2095500" y="8591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31</xdr:row>
      <xdr:rowOff>0</xdr:rowOff>
    </xdr:from>
    <xdr:ext cx="0" cy="0"/>
    <xdr:sp macro="" textlink="">
      <xdr:nvSpPr>
        <xdr:cNvPr id="54" name="Line 5">
          <a:extLst>
            <a:ext uri="{FF2B5EF4-FFF2-40B4-BE49-F238E27FC236}">
              <a16:creationId xmlns="" xmlns:a16="http://schemas.microsoft.com/office/drawing/2014/main" id="{00000000-0008-0000-0100-000036000000}"/>
            </a:ext>
          </a:extLst>
        </xdr:cNvPr>
        <xdr:cNvSpPr>
          <a:spLocks noChangeShapeType="1"/>
        </xdr:cNvSpPr>
      </xdr:nvSpPr>
      <xdr:spPr bwMode="auto">
        <a:xfrm>
          <a:off x="2257425" y="8591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55" name="Line 6">
          <a:extLst>
            <a:ext uri="{FF2B5EF4-FFF2-40B4-BE49-F238E27FC236}">
              <a16:creationId xmlns="" xmlns:a16="http://schemas.microsoft.com/office/drawing/2014/main" id="{00000000-0008-0000-0100-000037000000}"/>
            </a:ext>
          </a:extLst>
        </xdr:cNvPr>
        <xdr:cNvSpPr>
          <a:spLocks noChangeShapeType="1"/>
        </xdr:cNvSpPr>
      </xdr:nvSpPr>
      <xdr:spPr bwMode="auto">
        <a:xfrm>
          <a:off x="2095500" y="8591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56" name="Line 7">
          <a:extLst>
            <a:ext uri="{FF2B5EF4-FFF2-40B4-BE49-F238E27FC236}">
              <a16:creationId xmlns="" xmlns:a16="http://schemas.microsoft.com/office/drawing/2014/main" id="{00000000-0008-0000-0100-000038000000}"/>
            </a:ext>
          </a:extLst>
        </xdr:cNvPr>
        <xdr:cNvSpPr>
          <a:spLocks noChangeShapeType="1"/>
        </xdr:cNvSpPr>
      </xdr:nvSpPr>
      <xdr:spPr bwMode="auto">
        <a:xfrm>
          <a:off x="2095500" y="8591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57" name="Line 8">
          <a:extLst>
            <a:ext uri="{FF2B5EF4-FFF2-40B4-BE49-F238E27FC236}">
              <a16:creationId xmlns="" xmlns:a16="http://schemas.microsoft.com/office/drawing/2014/main" id="{00000000-0008-0000-0100-000039000000}"/>
            </a:ext>
          </a:extLst>
        </xdr:cNvPr>
        <xdr:cNvSpPr>
          <a:spLocks noChangeShapeType="1"/>
        </xdr:cNvSpPr>
      </xdr:nvSpPr>
      <xdr:spPr bwMode="auto">
        <a:xfrm>
          <a:off x="2095500" y="8591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58" name="Line 9">
          <a:extLst>
            <a:ext uri="{FF2B5EF4-FFF2-40B4-BE49-F238E27FC236}">
              <a16:creationId xmlns="" xmlns:a16="http://schemas.microsoft.com/office/drawing/2014/main" id="{00000000-0008-0000-0100-00003A000000}"/>
            </a:ext>
          </a:extLst>
        </xdr:cNvPr>
        <xdr:cNvSpPr>
          <a:spLocks noChangeShapeType="1"/>
        </xdr:cNvSpPr>
      </xdr:nvSpPr>
      <xdr:spPr bwMode="auto">
        <a:xfrm>
          <a:off x="2095500" y="8591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59" name="Line 10">
          <a:extLst>
            <a:ext uri="{FF2B5EF4-FFF2-40B4-BE49-F238E27FC236}">
              <a16:creationId xmlns="" xmlns:a16="http://schemas.microsoft.com/office/drawing/2014/main" id="{00000000-0008-0000-0100-00003B000000}"/>
            </a:ext>
          </a:extLst>
        </xdr:cNvPr>
        <xdr:cNvSpPr>
          <a:spLocks noChangeShapeType="1"/>
        </xdr:cNvSpPr>
      </xdr:nvSpPr>
      <xdr:spPr bwMode="auto">
        <a:xfrm>
          <a:off x="2095500" y="8591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60" name="Line 11">
          <a:extLst>
            <a:ext uri="{FF2B5EF4-FFF2-40B4-BE49-F238E27FC236}">
              <a16:creationId xmlns="" xmlns:a16="http://schemas.microsoft.com/office/drawing/2014/main" id="{00000000-0008-0000-0100-00003C000000}"/>
            </a:ext>
          </a:extLst>
        </xdr:cNvPr>
        <xdr:cNvSpPr>
          <a:spLocks noChangeShapeType="1"/>
        </xdr:cNvSpPr>
      </xdr:nvSpPr>
      <xdr:spPr bwMode="auto">
        <a:xfrm>
          <a:off x="2095500" y="8591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31</xdr:row>
      <xdr:rowOff>0</xdr:rowOff>
    </xdr:from>
    <xdr:ext cx="0" cy="0"/>
    <xdr:sp macro="" textlink="">
      <xdr:nvSpPr>
        <xdr:cNvPr id="61" name="Line 12">
          <a:extLst>
            <a:ext uri="{FF2B5EF4-FFF2-40B4-BE49-F238E27FC236}">
              <a16:creationId xmlns="" xmlns:a16="http://schemas.microsoft.com/office/drawing/2014/main" id="{00000000-0008-0000-0100-00003D000000}"/>
            </a:ext>
          </a:extLst>
        </xdr:cNvPr>
        <xdr:cNvSpPr>
          <a:spLocks noChangeShapeType="1"/>
        </xdr:cNvSpPr>
      </xdr:nvSpPr>
      <xdr:spPr bwMode="auto">
        <a:xfrm>
          <a:off x="2095500" y="8591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63" name="Line 2">
          <a:extLst>
            <a:ext uri="{FF2B5EF4-FFF2-40B4-BE49-F238E27FC236}">
              <a16:creationId xmlns="" xmlns:a16="http://schemas.microsoft.com/office/drawing/2014/main" id="{00000000-0008-0000-0100-00003F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64" name="Line 3">
          <a:extLst>
            <a:ext uri="{FF2B5EF4-FFF2-40B4-BE49-F238E27FC236}">
              <a16:creationId xmlns="" xmlns:a16="http://schemas.microsoft.com/office/drawing/2014/main" id="{00000000-0008-0000-0100-000040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65" name="Line 4">
          <a:extLst>
            <a:ext uri="{FF2B5EF4-FFF2-40B4-BE49-F238E27FC236}">
              <a16:creationId xmlns="" xmlns:a16="http://schemas.microsoft.com/office/drawing/2014/main" id="{00000000-0008-0000-0100-000041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30</xdr:row>
      <xdr:rowOff>0</xdr:rowOff>
    </xdr:from>
    <xdr:ext cx="0" cy="0"/>
    <xdr:sp macro="" textlink="">
      <xdr:nvSpPr>
        <xdr:cNvPr id="66" name="Line 5">
          <a:extLst>
            <a:ext uri="{FF2B5EF4-FFF2-40B4-BE49-F238E27FC236}">
              <a16:creationId xmlns="" xmlns:a16="http://schemas.microsoft.com/office/drawing/2014/main" id="{00000000-0008-0000-0100-000042000000}"/>
            </a:ext>
          </a:extLst>
        </xdr:cNvPr>
        <xdr:cNvSpPr>
          <a:spLocks noChangeShapeType="1"/>
        </xdr:cNvSpPr>
      </xdr:nvSpPr>
      <xdr:spPr bwMode="auto">
        <a:xfrm>
          <a:off x="2257425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67" name="Line 6">
          <a:extLst>
            <a:ext uri="{FF2B5EF4-FFF2-40B4-BE49-F238E27FC236}">
              <a16:creationId xmlns="" xmlns:a16="http://schemas.microsoft.com/office/drawing/2014/main" id="{00000000-0008-0000-0100-000043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68" name="Line 7">
          <a:extLst>
            <a:ext uri="{FF2B5EF4-FFF2-40B4-BE49-F238E27FC236}">
              <a16:creationId xmlns="" xmlns:a16="http://schemas.microsoft.com/office/drawing/2014/main" id="{00000000-0008-0000-0100-000044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69" name="Line 8">
          <a:extLst>
            <a:ext uri="{FF2B5EF4-FFF2-40B4-BE49-F238E27FC236}">
              <a16:creationId xmlns="" xmlns:a16="http://schemas.microsoft.com/office/drawing/2014/main" id="{00000000-0008-0000-0100-000045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70" name="Line 9">
          <a:extLst>
            <a:ext uri="{FF2B5EF4-FFF2-40B4-BE49-F238E27FC236}">
              <a16:creationId xmlns="" xmlns:a16="http://schemas.microsoft.com/office/drawing/2014/main" id="{00000000-0008-0000-0100-000046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71" name="Line 10">
          <a:extLst>
            <a:ext uri="{FF2B5EF4-FFF2-40B4-BE49-F238E27FC236}">
              <a16:creationId xmlns="" xmlns:a16="http://schemas.microsoft.com/office/drawing/2014/main" id="{00000000-0008-0000-0100-000047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72" name="Line 11">
          <a:extLst>
            <a:ext uri="{FF2B5EF4-FFF2-40B4-BE49-F238E27FC236}">
              <a16:creationId xmlns="" xmlns:a16="http://schemas.microsoft.com/office/drawing/2014/main" id="{00000000-0008-0000-0100-000048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73" name="Line 12">
          <a:extLst>
            <a:ext uri="{FF2B5EF4-FFF2-40B4-BE49-F238E27FC236}">
              <a16:creationId xmlns="" xmlns:a16="http://schemas.microsoft.com/office/drawing/2014/main" id="{00000000-0008-0000-0100-000049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75" name="Line 2">
          <a:extLst>
            <a:ext uri="{FF2B5EF4-FFF2-40B4-BE49-F238E27FC236}">
              <a16:creationId xmlns="" xmlns:a16="http://schemas.microsoft.com/office/drawing/2014/main" id="{00000000-0008-0000-0100-00004B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76" name="Line 3">
          <a:extLst>
            <a:ext uri="{FF2B5EF4-FFF2-40B4-BE49-F238E27FC236}">
              <a16:creationId xmlns="" xmlns:a16="http://schemas.microsoft.com/office/drawing/2014/main" id="{00000000-0008-0000-0100-00004C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77" name="Line 4">
          <a:extLst>
            <a:ext uri="{FF2B5EF4-FFF2-40B4-BE49-F238E27FC236}">
              <a16:creationId xmlns="" xmlns:a16="http://schemas.microsoft.com/office/drawing/2014/main" id="{00000000-0008-0000-0100-00004D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30</xdr:row>
      <xdr:rowOff>0</xdr:rowOff>
    </xdr:from>
    <xdr:ext cx="0" cy="0"/>
    <xdr:sp macro="" textlink="">
      <xdr:nvSpPr>
        <xdr:cNvPr id="78" name="Line 5">
          <a:extLst>
            <a:ext uri="{FF2B5EF4-FFF2-40B4-BE49-F238E27FC236}">
              <a16:creationId xmlns="" xmlns:a16="http://schemas.microsoft.com/office/drawing/2014/main" id="{00000000-0008-0000-0100-00004E000000}"/>
            </a:ext>
          </a:extLst>
        </xdr:cNvPr>
        <xdr:cNvSpPr>
          <a:spLocks noChangeShapeType="1"/>
        </xdr:cNvSpPr>
      </xdr:nvSpPr>
      <xdr:spPr bwMode="auto">
        <a:xfrm>
          <a:off x="2257425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79" name="Line 6">
          <a:extLst>
            <a:ext uri="{FF2B5EF4-FFF2-40B4-BE49-F238E27FC236}">
              <a16:creationId xmlns="" xmlns:a16="http://schemas.microsoft.com/office/drawing/2014/main" id="{00000000-0008-0000-0100-00004F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80" name="Line 7">
          <a:extLst>
            <a:ext uri="{FF2B5EF4-FFF2-40B4-BE49-F238E27FC236}">
              <a16:creationId xmlns="" xmlns:a16="http://schemas.microsoft.com/office/drawing/2014/main" id="{00000000-0008-0000-0100-000050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81" name="Line 8">
          <a:extLst>
            <a:ext uri="{FF2B5EF4-FFF2-40B4-BE49-F238E27FC236}">
              <a16:creationId xmlns="" xmlns:a16="http://schemas.microsoft.com/office/drawing/2014/main" id="{00000000-0008-0000-0100-000051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82" name="Line 9">
          <a:extLst>
            <a:ext uri="{FF2B5EF4-FFF2-40B4-BE49-F238E27FC236}">
              <a16:creationId xmlns="" xmlns:a16="http://schemas.microsoft.com/office/drawing/2014/main" id="{00000000-0008-0000-0100-000052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83" name="Line 10">
          <a:extLst>
            <a:ext uri="{FF2B5EF4-FFF2-40B4-BE49-F238E27FC236}">
              <a16:creationId xmlns="" xmlns:a16="http://schemas.microsoft.com/office/drawing/2014/main" id="{00000000-0008-0000-0100-000053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84" name="Line 11">
          <a:extLst>
            <a:ext uri="{FF2B5EF4-FFF2-40B4-BE49-F238E27FC236}">
              <a16:creationId xmlns="" xmlns:a16="http://schemas.microsoft.com/office/drawing/2014/main" id="{00000000-0008-0000-0100-000054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85" name="Line 12">
          <a:extLst>
            <a:ext uri="{FF2B5EF4-FFF2-40B4-BE49-F238E27FC236}">
              <a16:creationId xmlns="" xmlns:a16="http://schemas.microsoft.com/office/drawing/2014/main" id="{00000000-0008-0000-0100-000055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87" name="Line 2">
          <a:extLst>
            <a:ext uri="{FF2B5EF4-FFF2-40B4-BE49-F238E27FC236}">
              <a16:creationId xmlns="" xmlns:a16="http://schemas.microsoft.com/office/drawing/2014/main" id="{00000000-0008-0000-0100-000057000000}"/>
            </a:ext>
          </a:extLst>
        </xdr:cNvPr>
        <xdr:cNvSpPr>
          <a:spLocks noChangeShapeType="1"/>
        </xdr:cNvSpPr>
      </xdr:nvSpPr>
      <xdr:spPr bwMode="auto">
        <a:xfrm>
          <a:off x="2095500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88" name="Line 3">
          <a:extLst>
            <a:ext uri="{FF2B5EF4-FFF2-40B4-BE49-F238E27FC236}">
              <a16:creationId xmlns="" xmlns:a16="http://schemas.microsoft.com/office/drawing/2014/main" id="{00000000-0008-0000-0100-000058000000}"/>
            </a:ext>
          </a:extLst>
        </xdr:cNvPr>
        <xdr:cNvSpPr>
          <a:spLocks noChangeShapeType="1"/>
        </xdr:cNvSpPr>
      </xdr:nvSpPr>
      <xdr:spPr bwMode="auto">
        <a:xfrm>
          <a:off x="2095500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89" name="Line 4">
          <a:extLst>
            <a:ext uri="{FF2B5EF4-FFF2-40B4-BE49-F238E27FC236}">
              <a16:creationId xmlns="" xmlns:a16="http://schemas.microsoft.com/office/drawing/2014/main" id="{00000000-0008-0000-0100-000059000000}"/>
            </a:ext>
          </a:extLst>
        </xdr:cNvPr>
        <xdr:cNvSpPr>
          <a:spLocks noChangeShapeType="1"/>
        </xdr:cNvSpPr>
      </xdr:nvSpPr>
      <xdr:spPr bwMode="auto">
        <a:xfrm>
          <a:off x="2095500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32</xdr:row>
      <xdr:rowOff>0</xdr:rowOff>
    </xdr:from>
    <xdr:ext cx="0" cy="0"/>
    <xdr:sp macro="" textlink="">
      <xdr:nvSpPr>
        <xdr:cNvPr id="90" name="Line 5">
          <a:extLst>
            <a:ext uri="{FF2B5EF4-FFF2-40B4-BE49-F238E27FC236}">
              <a16:creationId xmlns="" xmlns:a16="http://schemas.microsoft.com/office/drawing/2014/main" id="{00000000-0008-0000-0100-00005A000000}"/>
            </a:ext>
          </a:extLst>
        </xdr:cNvPr>
        <xdr:cNvSpPr>
          <a:spLocks noChangeShapeType="1"/>
        </xdr:cNvSpPr>
      </xdr:nvSpPr>
      <xdr:spPr bwMode="auto">
        <a:xfrm>
          <a:off x="2257425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91" name="Line 6">
          <a:extLst>
            <a:ext uri="{FF2B5EF4-FFF2-40B4-BE49-F238E27FC236}">
              <a16:creationId xmlns="" xmlns:a16="http://schemas.microsoft.com/office/drawing/2014/main" id="{00000000-0008-0000-0100-00005B000000}"/>
            </a:ext>
          </a:extLst>
        </xdr:cNvPr>
        <xdr:cNvSpPr>
          <a:spLocks noChangeShapeType="1"/>
        </xdr:cNvSpPr>
      </xdr:nvSpPr>
      <xdr:spPr bwMode="auto">
        <a:xfrm>
          <a:off x="2095500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92" name="Line 7">
          <a:extLst>
            <a:ext uri="{FF2B5EF4-FFF2-40B4-BE49-F238E27FC236}">
              <a16:creationId xmlns="" xmlns:a16="http://schemas.microsoft.com/office/drawing/2014/main" id="{00000000-0008-0000-0100-00005C000000}"/>
            </a:ext>
          </a:extLst>
        </xdr:cNvPr>
        <xdr:cNvSpPr>
          <a:spLocks noChangeShapeType="1"/>
        </xdr:cNvSpPr>
      </xdr:nvSpPr>
      <xdr:spPr bwMode="auto">
        <a:xfrm>
          <a:off x="2095500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93" name="Line 8">
          <a:extLst>
            <a:ext uri="{FF2B5EF4-FFF2-40B4-BE49-F238E27FC236}">
              <a16:creationId xmlns="" xmlns:a16="http://schemas.microsoft.com/office/drawing/2014/main" id="{00000000-0008-0000-0100-00005D000000}"/>
            </a:ext>
          </a:extLst>
        </xdr:cNvPr>
        <xdr:cNvSpPr>
          <a:spLocks noChangeShapeType="1"/>
        </xdr:cNvSpPr>
      </xdr:nvSpPr>
      <xdr:spPr bwMode="auto">
        <a:xfrm>
          <a:off x="2095500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94" name="Line 9">
          <a:extLst>
            <a:ext uri="{FF2B5EF4-FFF2-40B4-BE49-F238E27FC236}">
              <a16:creationId xmlns="" xmlns:a16="http://schemas.microsoft.com/office/drawing/2014/main" id="{00000000-0008-0000-0100-00005E000000}"/>
            </a:ext>
          </a:extLst>
        </xdr:cNvPr>
        <xdr:cNvSpPr>
          <a:spLocks noChangeShapeType="1"/>
        </xdr:cNvSpPr>
      </xdr:nvSpPr>
      <xdr:spPr bwMode="auto">
        <a:xfrm>
          <a:off x="2095500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95" name="Line 10">
          <a:extLst>
            <a:ext uri="{FF2B5EF4-FFF2-40B4-BE49-F238E27FC236}">
              <a16:creationId xmlns="" xmlns:a16="http://schemas.microsoft.com/office/drawing/2014/main" id="{00000000-0008-0000-0100-00005F000000}"/>
            </a:ext>
          </a:extLst>
        </xdr:cNvPr>
        <xdr:cNvSpPr>
          <a:spLocks noChangeShapeType="1"/>
        </xdr:cNvSpPr>
      </xdr:nvSpPr>
      <xdr:spPr bwMode="auto">
        <a:xfrm>
          <a:off x="2095500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96" name="Line 11">
          <a:extLst>
            <a:ext uri="{FF2B5EF4-FFF2-40B4-BE49-F238E27FC236}">
              <a16:creationId xmlns="" xmlns:a16="http://schemas.microsoft.com/office/drawing/2014/main" id="{00000000-0008-0000-0100-000060000000}"/>
            </a:ext>
          </a:extLst>
        </xdr:cNvPr>
        <xdr:cNvSpPr>
          <a:spLocks noChangeShapeType="1"/>
        </xdr:cNvSpPr>
      </xdr:nvSpPr>
      <xdr:spPr bwMode="auto">
        <a:xfrm>
          <a:off x="2095500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32</xdr:row>
      <xdr:rowOff>0</xdr:rowOff>
    </xdr:from>
    <xdr:ext cx="0" cy="0"/>
    <xdr:sp macro="" textlink="">
      <xdr:nvSpPr>
        <xdr:cNvPr id="97" name="Line 12">
          <a:extLst>
            <a:ext uri="{FF2B5EF4-FFF2-40B4-BE49-F238E27FC236}">
              <a16:creationId xmlns="" xmlns:a16="http://schemas.microsoft.com/office/drawing/2014/main" id="{00000000-0008-0000-0100-000061000000}"/>
            </a:ext>
          </a:extLst>
        </xdr:cNvPr>
        <xdr:cNvSpPr>
          <a:spLocks noChangeShapeType="1"/>
        </xdr:cNvSpPr>
      </xdr:nvSpPr>
      <xdr:spPr bwMode="auto">
        <a:xfrm>
          <a:off x="2095500" y="885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98" name="Line 2">
          <a:extLst>
            <a:ext uri="{FF2B5EF4-FFF2-40B4-BE49-F238E27FC236}">
              <a16:creationId xmlns="" xmlns:a16="http://schemas.microsoft.com/office/drawing/2014/main" id="{00000000-0008-0000-0100-000062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99" name="Line 3">
          <a:extLst>
            <a:ext uri="{FF2B5EF4-FFF2-40B4-BE49-F238E27FC236}">
              <a16:creationId xmlns="" xmlns:a16="http://schemas.microsoft.com/office/drawing/2014/main" id="{00000000-0008-0000-0100-000063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00" name="Line 4">
          <a:extLst>
            <a:ext uri="{FF2B5EF4-FFF2-40B4-BE49-F238E27FC236}">
              <a16:creationId xmlns="" xmlns:a16="http://schemas.microsoft.com/office/drawing/2014/main" id="{00000000-0008-0000-0100-000064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30</xdr:row>
      <xdr:rowOff>0</xdr:rowOff>
    </xdr:from>
    <xdr:ext cx="0" cy="0"/>
    <xdr:sp macro="" textlink="">
      <xdr:nvSpPr>
        <xdr:cNvPr id="101" name="Line 5">
          <a:extLst>
            <a:ext uri="{FF2B5EF4-FFF2-40B4-BE49-F238E27FC236}">
              <a16:creationId xmlns="" xmlns:a16="http://schemas.microsoft.com/office/drawing/2014/main" id="{00000000-0008-0000-0100-000065000000}"/>
            </a:ext>
          </a:extLst>
        </xdr:cNvPr>
        <xdr:cNvSpPr>
          <a:spLocks noChangeShapeType="1"/>
        </xdr:cNvSpPr>
      </xdr:nvSpPr>
      <xdr:spPr bwMode="auto">
        <a:xfrm>
          <a:off x="2257425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02" name="Line 6">
          <a:extLst>
            <a:ext uri="{FF2B5EF4-FFF2-40B4-BE49-F238E27FC236}">
              <a16:creationId xmlns="" xmlns:a16="http://schemas.microsoft.com/office/drawing/2014/main" id="{00000000-0008-0000-0100-000066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03" name="Line 7">
          <a:extLst>
            <a:ext uri="{FF2B5EF4-FFF2-40B4-BE49-F238E27FC236}">
              <a16:creationId xmlns="" xmlns:a16="http://schemas.microsoft.com/office/drawing/2014/main" id="{00000000-0008-0000-0100-000067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04" name="Line 8">
          <a:extLst>
            <a:ext uri="{FF2B5EF4-FFF2-40B4-BE49-F238E27FC236}">
              <a16:creationId xmlns="" xmlns:a16="http://schemas.microsoft.com/office/drawing/2014/main" id="{00000000-0008-0000-0100-000068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05" name="Line 9">
          <a:extLst>
            <a:ext uri="{FF2B5EF4-FFF2-40B4-BE49-F238E27FC236}">
              <a16:creationId xmlns="" xmlns:a16="http://schemas.microsoft.com/office/drawing/2014/main" id="{00000000-0008-0000-0100-000069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06" name="Line 10">
          <a:extLst>
            <a:ext uri="{FF2B5EF4-FFF2-40B4-BE49-F238E27FC236}">
              <a16:creationId xmlns="" xmlns:a16="http://schemas.microsoft.com/office/drawing/2014/main" id="{00000000-0008-0000-0100-00006A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07" name="Line 11">
          <a:extLst>
            <a:ext uri="{FF2B5EF4-FFF2-40B4-BE49-F238E27FC236}">
              <a16:creationId xmlns="" xmlns:a16="http://schemas.microsoft.com/office/drawing/2014/main" id="{00000000-0008-0000-0100-00006B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08" name="Line 12">
          <a:extLst>
            <a:ext uri="{FF2B5EF4-FFF2-40B4-BE49-F238E27FC236}">
              <a16:creationId xmlns="" xmlns:a16="http://schemas.microsoft.com/office/drawing/2014/main" id="{00000000-0008-0000-0100-00006C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09" name="Line 2">
          <a:extLst>
            <a:ext uri="{FF2B5EF4-FFF2-40B4-BE49-F238E27FC236}">
              <a16:creationId xmlns="" xmlns:a16="http://schemas.microsoft.com/office/drawing/2014/main" id="{00000000-0008-0000-0100-00006D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10" name="Line 3">
          <a:extLst>
            <a:ext uri="{FF2B5EF4-FFF2-40B4-BE49-F238E27FC236}">
              <a16:creationId xmlns="" xmlns:a16="http://schemas.microsoft.com/office/drawing/2014/main" id="{00000000-0008-0000-0100-00006E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11" name="Line 4">
          <a:extLst>
            <a:ext uri="{FF2B5EF4-FFF2-40B4-BE49-F238E27FC236}">
              <a16:creationId xmlns="" xmlns:a16="http://schemas.microsoft.com/office/drawing/2014/main" id="{00000000-0008-0000-0100-00006F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12" name="Line 6">
          <a:extLst>
            <a:ext uri="{FF2B5EF4-FFF2-40B4-BE49-F238E27FC236}">
              <a16:creationId xmlns="" xmlns:a16="http://schemas.microsoft.com/office/drawing/2014/main" id="{00000000-0008-0000-0100-000070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13" name="Line 7">
          <a:extLst>
            <a:ext uri="{FF2B5EF4-FFF2-40B4-BE49-F238E27FC236}">
              <a16:creationId xmlns="" xmlns:a16="http://schemas.microsoft.com/office/drawing/2014/main" id="{00000000-0008-0000-0100-000071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14" name="Line 8">
          <a:extLst>
            <a:ext uri="{FF2B5EF4-FFF2-40B4-BE49-F238E27FC236}">
              <a16:creationId xmlns="" xmlns:a16="http://schemas.microsoft.com/office/drawing/2014/main" id="{00000000-0008-0000-0100-000072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15" name="Line 9">
          <a:extLst>
            <a:ext uri="{FF2B5EF4-FFF2-40B4-BE49-F238E27FC236}">
              <a16:creationId xmlns="" xmlns:a16="http://schemas.microsoft.com/office/drawing/2014/main" id="{00000000-0008-0000-0100-000073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16" name="Line 10">
          <a:extLst>
            <a:ext uri="{FF2B5EF4-FFF2-40B4-BE49-F238E27FC236}">
              <a16:creationId xmlns="" xmlns:a16="http://schemas.microsoft.com/office/drawing/2014/main" id="{00000000-0008-0000-0100-000074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17" name="Line 11">
          <a:extLst>
            <a:ext uri="{FF2B5EF4-FFF2-40B4-BE49-F238E27FC236}">
              <a16:creationId xmlns="" xmlns:a16="http://schemas.microsoft.com/office/drawing/2014/main" id="{00000000-0008-0000-0100-000075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18" name="Line 12">
          <a:extLst>
            <a:ext uri="{FF2B5EF4-FFF2-40B4-BE49-F238E27FC236}">
              <a16:creationId xmlns="" xmlns:a16="http://schemas.microsoft.com/office/drawing/2014/main" id="{00000000-0008-0000-0100-000076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19" name="Line 2">
          <a:extLst>
            <a:ext uri="{FF2B5EF4-FFF2-40B4-BE49-F238E27FC236}">
              <a16:creationId xmlns="" xmlns:a16="http://schemas.microsoft.com/office/drawing/2014/main" id="{00000000-0008-0000-0100-000077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20" name="Line 3">
          <a:extLst>
            <a:ext uri="{FF2B5EF4-FFF2-40B4-BE49-F238E27FC236}">
              <a16:creationId xmlns="" xmlns:a16="http://schemas.microsoft.com/office/drawing/2014/main" id="{00000000-0008-0000-0100-000078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21" name="Line 4">
          <a:extLst>
            <a:ext uri="{FF2B5EF4-FFF2-40B4-BE49-F238E27FC236}">
              <a16:creationId xmlns="" xmlns:a16="http://schemas.microsoft.com/office/drawing/2014/main" id="{00000000-0008-0000-0100-000079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23" name="Line 6">
          <a:extLst>
            <a:ext uri="{FF2B5EF4-FFF2-40B4-BE49-F238E27FC236}">
              <a16:creationId xmlns="" xmlns:a16="http://schemas.microsoft.com/office/drawing/2014/main" id="{00000000-0008-0000-0100-00007B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24" name="Line 7">
          <a:extLst>
            <a:ext uri="{FF2B5EF4-FFF2-40B4-BE49-F238E27FC236}">
              <a16:creationId xmlns="" xmlns:a16="http://schemas.microsoft.com/office/drawing/2014/main" id="{00000000-0008-0000-0100-00007C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25" name="Line 8">
          <a:extLst>
            <a:ext uri="{FF2B5EF4-FFF2-40B4-BE49-F238E27FC236}">
              <a16:creationId xmlns="" xmlns:a16="http://schemas.microsoft.com/office/drawing/2014/main" id="{00000000-0008-0000-0100-00007D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26" name="Line 9">
          <a:extLst>
            <a:ext uri="{FF2B5EF4-FFF2-40B4-BE49-F238E27FC236}">
              <a16:creationId xmlns="" xmlns:a16="http://schemas.microsoft.com/office/drawing/2014/main" id="{00000000-0008-0000-0100-00007E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27" name="Line 10">
          <a:extLst>
            <a:ext uri="{FF2B5EF4-FFF2-40B4-BE49-F238E27FC236}">
              <a16:creationId xmlns="" xmlns:a16="http://schemas.microsoft.com/office/drawing/2014/main" id="{00000000-0008-0000-0100-00007F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28" name="Line 11">
          <a:extLst>
            <a:ext uri="{FF2B5EF4-FFF2-40B4-BE49-F238E27FC236}">
              <a16:creationId xmlns="" xmlns:a16="http://schemas.microsoft.com/office/drawing/2014/main" id="{00000000-0008-0000-0100-000080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29" name="Line 12">
          <a:extLst>
            <a:ext uri="{FF2B5EF4-FFF2-40B4-BE49-F238E27FC236}">
              <a16:creationId xmlns="" xmlns:a16="http://schemas.microsoft.com/office/drawing/2014/main" id="{00000000-0008-0000-0100-000081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30" name="Line 2">
          <a:extLst>
            <a:ext uri="{FF2B5EF4-FFF2-40B4-BE49-F238E27FC236}">
              <a16:creationId xmlns="" xmlns:a16="http://schemas.microsoft.com/office/drawing/2014/main" id="{00000000-0008-0000-0100-000082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31" name="Line 3">
          <a:extLst>
            <a:ext uri="{FF2B5EF4-FFF2-40B4-BE49-F238E27FC236}">
              <a16:creationId xmlns="" xmlns:a16="http://schemas.microsoft.com/office/drawing/2014/main" id="{00000000-0008-0000-0100-000083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32" name="Line 4">
          <a:extLst>
            <a:ext uri="{FF2B5EF4-FFF2-40B4-BE49-F238E27FC236}">
              <a16:creationId xmlns="" xmlns:a16="http://schemas.microsoft.com/office/drawing/2014/main" id="{00000000-0008-0000-0100-000084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33" name="Line 6">
          <a:extLst>
            <a:ext uri="{FF2B5EF4-FFF2-40B4-BE49-F238E27FC236}">
              <a16:creationId xmlns="" xmlns:a16="http://schemas.microsoft.com/office/drawing/2014/main" id="{00000000-0008-0000-0100-000085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34" name="Line 7">
          <a:extLst>
            <a:ext uri="{FF2B5EF4-FFF2-40B4-BE49-F238E27FC236}">
              <a16:creationId xmlns="" xmlns:a16="http://schemas.microsoft.com/office/drawing/2014/main" id="{00000000-0008-0000-0100-000086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35" name="Line 8">
          <a:extLst>
            <a:ext uri="{FF2B5EF4-FFF2-40B4-BE49-F238E27FC236}">
              <a16:creationId xmlns="" xmlns:a16="http://schemas.microsoft.com/office/drawing/2014/main" id="{00000000-0008-0000-0100-000087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36" name="Line 9">
          <a:extLst>
            <a:ext uri="{FF2B5EF4-FFF2-40B4-BE49-F238E27FC236}">
              <a16:creationId xmlns="" xmlns:a16="http://schemas.microsoft.com/office/drawing/2014/main" id="{00000000-0008-0000-0100-000088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37" name="Line 10">
          <a:extLst>
            <a:ext uri="{FF2B5EF4-FFF2-40B4-BE49-F238E27FC236}">
              <a16:creationId xmlns="" xmlns:a16="http://schemas.microsoft.com/office/drawing/2014/main" id="{00000000-0008-0000-0100-000089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38" name="Line 11">
          <a:extLst>
            <a:ext uri="{FF2B5EF4-FFF2-40B4-BE49-F238E27FC236}">
              <a16:creationId xmlns="" xmlns:a16="http://schemas.microsoft.com/office/drawing/2014/main" id="{00000000-0008-0000-0100-00008A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139" name="Line 12">
          <a:extLst>
            <a:ext uri="{FF2B5EF4-FFF2-40B4-BE49-F238E27FC236}">
              <a16:creationId xmlns="" xmlns:a16="http://schemas.microsoft.com/office/drawing/2014/main" id="{00000000-0008-0000-0100-00008B000000}"/>
            </a:ext>
          </a:extLst>
        </xdr:cNvPr>
        <xdr:cNvSpPr>
          <a:spLocks noChangeShapeType="1"/>
        </xdr:cNvSpPr>
      </xdr:nvSpPr>
      <xdr:spPr bwMode="auto">
        <a:xfrm>
          <a:off x="2095500" y="832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657225</xdr:colOff>
      <xdr:row>20</xdr:row>
      <xdr:rowOff>0</xdr:rowOff>
    </xdr:from>
    <xdr:ext cx="9525" cy="0"/>
    <xdr:sp macro="" textlink="">
      <xdr:nvSpPr>
        <xdr:cNvPr id="140" name="Oval 139">
          <a:extLst>
            <a:ext uri="{FF2B5EF4-FFF2-40B4-BE49-F238E27FC236}">
              <a16:creationId xmlns="" xmlns:a16="http://schemas.microsoft.com/office/drawing/2014/main" id="{00000000-0008-0000-0100-00008C000000}"/>
            </a:ext>
          </a:extLst>
        </xdr:cNvPr>
        <xdr:cNvSpPr>
          <a:spLocks noChangeArrowheads="1"/>
        </xdr:cNvSpPr>
      </xdr:nvSpPr>
      <xdr:spPr bwMode="auto">
        <a:xfrm>
          <a:off x="4048125" y="57912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20</xdr:row>
      <xdr:rowOff>0</xdr:rowOff>
    </xdr:from>
    <xdr:ext cx="0" cy="0"/>
    <xdr:sp macro="" textlink="">
      <xdr:nvSpPr>
        <xdr:cNvPr id="141" name="Line 2">
          <a:extLst>
            <a:ext uri="{FF2B5EF4-FFF2-40B4-BE49-F238E27FC236}">
              <a16:creationId xmlns="" xmlns:a16="http://schemas.microsoft.com/office/drawing/2014/main" id="{00000000-0008-0000-0100-00008D000000}"/>
            </a:ext>
          </a:extLst>
        </xdr:cNvPr>
        <xdr:cNvSpPr>
          <a:spLocks noChangeShapeType="1"/>
        </xdr:cNvSpPr>
      </xdr:nvSpPr>
      <xdr:spPr bwMode="auto">
        <a:xfrm>
          <a:off x="4048125" y="579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20</xdr:row>
      <xdr:rowOff>0</xdr:rowOff>
    </xdr:from>
    <xdr:ext cx="0" cy="0"/>
    <xdr:sp macro="" textlink="">
      <xdr:nvSpPr>
        <xdr:cNvPr id="142" name="Line 3">
          <a:extLst>
            <a:ext uri="{FF2B5EF4-FFF2-40B4-BE49-F238E27FC236}">
              <a16:creationId xmlns="" xmlns:a16="http://schemas.microsoft.com/office/drawing/2014/main" id="{00000000-0008-0000-0100-00008E000000}"/>
            </a:ext>
          </a:extLst>
        </xdr:cNvPr>
        <xdr:cNvSpPr>
          <a:spLocks noChangeShapeType="1"/>
        </xdr:cNvSpPr>
      </xdr:nvSpPr>
      <xdr:spPr bwMode="auto">
        <a:xfrm>
          <a:off x="4048125" y="579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20</xdr:row>
      <xdr:rowOff>0</xdr:rowOff>
    </xdr:from>
    <xdr:ext cx="0" cy="0"/>
    <xdr:sp macro="" textlink="">
      <xdr:nvSpPr>
        <xdr:cNvPr id="143" name="Line 4">
          <a:extLst>
            <a:ext uri="{FF2B5EF4-FFF2-40B4-BE49-F238E27FC236}">
              <a16:creationId xmlns="" xmlns:a16="http://schemas.microsoft.com/office/drawing/2014/main" id="{00000000-0008-0000-0100-00008F000000}"/>
            </a:ext>
          </a:extLst>
        </xdr:cNvPr>
        <xdr:cNvSpPr>
          <a:spLocks noChangeShapeType="1"/>
        </xdr:cNvSpPr>
      </xdr:nvSpPr>
      <xdr:spPr bwMode="auto">
        <a:xfrm>
          <a:off x="4048125" y="579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666750</xdr:colOff>
      <xdr:row>20</xdr:row>
      <xdr:rowOff>0</xdr:rowOff>
    </xdr:from>
    <xdr:ext cx="0" cy="0"/>
    <xdr:sp macro="" textlink="">
      <xdr:nvSpPr>
        <xdr:cNvPr id="144" name="Line 5">
          <a:extLst>
            <a:ext uri="{FF2B5EF4-FFF2-40B4-BE49-F238E27FC236}">
              <a16:creationId xmlns="" xmlns:a16="http://schemas.microsoft.com/office/drawing/2014/main" id="{00000000-0008-0000-0100-000090000000}"/>
            </a:ext>
          </a:extLst>
        </xdr:cNvPr>
        <xdr:cNvSpPr>
          <a:spLocks noChangeShapeType="1"/>
        </xdr:cNvSpPr>
      </xdr:nvSpPr>
      <xdr:spPr bwMode="auto">
        <a:xfrm>
          <a:off x="4048125" y="579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20</xdr:row>
      <xdr:rowOff>0</xdr:rowOff>
    </xdr:from>
    <xdr:ext cx="0" cy="0"/>
    <xdr:sp macro="" textlink="">
      <xdr:nvSpPr>
        <xdr:cNvPr id="145" name="Line 6">
          <a:extLst>
            <a:ext uri="{FF2B5EF4-FFF2-40B4-BE49-F238E27FC236}">
              <a16:creationId xmlns="" xmlns:a16="http://schemas.microsoft.com/office/drawing/2014/main" id="{00000000-0008-0000-0100-000091000000}"/>
            </a:ext>
          </a:extLst>
        </xdr:cNvPr>
        <xdr:cNvSpPr>
          <a:spLocks noChangeShapeType="1"/>
        </xdr:cNvSpPr>
      </xdr:nvSpPr>
      <xdr:spPr bwMode="auto">
        <a:xfrm>
          <a:off x="4048125" y="579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20</xdr:row>
      <xdr:rowOff>0</xdr:rowOff>
    </xdr:from>
    <xdr:ext cx="0" cy="0"/>
    <xdr:sp macro="" textlink="">
      <xdr:nvSpPr>
        <xdr:cNvPr id="146" name="Line 7">
          <a:extLst>
            <a:ext uri="{FF2B5EF4-FFF2-40B4-BE49-F238E27FC236}">
              <a16:creationId xmlns="" xmlns:a16="http://schemas.microsoft.com/office/drawing/2014/main" id="{00000000-0008-0000-0100-000092000000}"/>
            </a:ext>
          </a:extLst>
        </xdr:cNvPr>
        <xdr:cNvSpPr>
          <a:spLocks noChangeShapeType="1"/>
        </xdr:cNvSpPr>
      </xdr:nvSpPr>
      <xdr:spPr bwMode="auto">
        <a:xfrm>
          <a:off x="4048125" y="579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20</xdr:row>
      <xdr:rowOff>0</xdr:rowOff>
    </xdr:from>
    <xdr:ext cx="0" cy="0"/>
    <xdr:sp macro="" textlink="">
      <xdr:nvSpPr>
        <xdr:cNvPr id="147" name="Line 8">
          <a:extLst>
            <a:ext uri="{FF2B5EF4-FFF2-40B4-BE49-F238E27FC236}">
              <a16:creationId xmlns="" xmlns:a16="http://schemas.microsoft.com/office/drawing/2014/main" id="{00000000-0008-0000-0100-000093000000}"/>
            </a:ext>
          </a:extLst>
        </xdr:cNvPr>
        <xdr:cNvSpPr>
          <a:spLocks noChangeShapeType="1"/>
        </xdr:cNvSpPr>
      </xdr:nvSpPr>
      <xdr:spPr bwMode="auto">
        <a:xfrm>
          <a:off x="4048125" y="579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20</xdr:row>
      <xdr:rowOff>0</xdr:rowOff>
    </xdr:from>
    <xdr:ext cx="0" cy="0"/>
    <xdr:sp macro="" textlink="">
      <xdr:nvSpPr>
        <xdr:cNvPr id="148" name="Line 9">
          <a:extLst>
            <a:ext uri="{FF2B5EF4-FFF2-40B4-BE49-F238E27FC236}">
              <a16:creationId xmlns="" xmlns:a16="http://schemas.microsoft.com/office/drawing/2014/main" id="{00000000-0008-0000-0100-000094000000}"/>
            </a:ext>
          </a:extLst>
        </xdr:cNvPr>
        <xdr:cNvSpPr>
          <a:spLocks noChangeShapeType="1"/>
        </xdr:cNvSpPr>
      </xdr:nvSpPr>
      <xdr:spPr bwMode="auto">
        <a:xfrm>
          <a:off x="4048125" y="579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20</xdr:row>
      <xdr:rowOff>0</xdr:rowOff>
    </xdr:from>
    <xdr:ext cx="0" cy="0"/>
    <xdr:sp macro="" textlink="">
      <xdr:nvSpPr>
        <xdr:cNvPr id="149" name="Line 10">
          <a:extLst>
            <a:ext uri="{FF2B5EF4-FFF2-40B4-BE49-F238E27FC236}">
              <a16:creationId xmlns="" xmlns:a16="http://schemas.microsoft.com/office/drawing/2014/main" id="{00000000-0008-0000-0100-000095000000}"/>
            </a:ext>
          </a:extLst>
        </xdr:cNvPr>
        <xdr:cNvSpPr>
          <a:spLocks noChangeShapeType="1"/>
        </xdr:cNvSpPr>
      </xdr:nvSpPr>
      <xdr:spPr bwMode="auto">
        <a:xfrm>
          <a:off x="4048125" y="579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20</xdr:row>
      <xdr:rowOff>0</xdr:rowOff>
    </xdr:from>
    <xdr:ext cx="0" cy="0"/>
    <xdr:sp macro="" textlink="">
      <xdr:nvSpPr>
        <xdr:cNvPr id="150" name="Line 11">
          <a:extLst>
            <a:ext uri="{FF2B5EF4-FFF2-40B4-BE49-F238E27FC236}">
              <a16:creationId xmlns="" xmlns:a16="http://schemas.microsoft.com/office/drawing/2014/main" id="{00000000-0008-0000-0100-000096000000}"/>
            </a:ext>
          </a:extLst>
        </xdr:cNvPr>
        <xdr:cNvSpPr>
          <a:spLocks noChangeShapeType="1"/>
        </xdr:cNvSpPr>
      </xdr:nvSpPr>
      <xdr:spPr bwMode="auto">
        <a:xfrm>
          <a:off x="4048125" y="579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20</xdr:row>
      <xdr:rowOff>0</xdr:rowOff>
    </xdr:from>
    <xdr:ext cx="0" cy="0"/>
    <xdr:sp macro="" textlink="">
      <xdr:nvSpPr>
        <xdr:cNvPr id="151" name="Line 12">
          <a:extLst>
            <a:ext uri="{FF2B5EF4-FFF2-40B4-BE49-F238E27FC236}">
              <a16:creationId xmlns="" xmlns:a16="http://schemas.microsoft.com/office/drawing/2014/main" id="{00000000-0008-0000-0100-000097000000}"/>
            </a:ext>
          </a:extLst>
        </xdr:cNvPr>
        <xdr:cNvSpPr>
          <a:spLocks noChangeShapeType="1"/>
        </xdr:cNvSpPr>
      </xdr:nvSpPr>
      <xdr:spPr bwMode="auto">
        <a:xfrm>
          <a:off x="4048125" y="579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52" name="Line 2">
          <a:extLst>
            <a:ext uri="{FF2B5EF4-FFF2-40B4-BE49-F238E27FC236}">
              <a16:creationId xmlns="" xmlns:a16="http://schemas.microsoft.com/office/drawing/2014/main" id="{00000000-0008-0000-0100-000098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53" name="Line 3">
          <a:extLst>
            <a:ext uri="{FF2B5EF4-FFF2-40B4-BE49-F238E27FC236}">
              <a16:creationId xmlns="" xmlns:a16="http://schemas.microsoft.com/office/drawing/2014/main" id="{00000000-0008-0000-0100-000099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54" name="Line 4">
          <a:extLst>
            <a:ext uri="{FF2B5EF4-FFF2-40B4-BE49-F238E27FC236}">
              <a16:creationId xmlns="" xmlns:a16="http://schemas.microsoft.com/office/drawing/2014/main" id="{00000000-0008-0000-0100-00009A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19</xdr:row>
      <xdr:rowOff>0</xdr:rowOff>
    </xdr:from>
    <xdr:ext cx="0" cy="0"/>
    <xdr:sp macro="" textlink="">
      <xdr:nvSpPr>
        <xdr:cNvPr id="155" name="Line 5">
          <a:extLst>
            <a:ext uri="{FF2B5EF4-FFF2-40B4-BE49-F238E27FC236}">
              <a16:creationId xmlns="" xmlns:a16="http://schemas.microsoft.com/office/drawing/2014/main" id="{00000000-0008-0000-0100-00009B000000}"/>
            </a:ext>
          </a:extLst>
        </xdr:cNvPr>
        <xdr:cNvSpPr>
          <a:spLocks noChangeShapeType="1"/>
        </xdr:cNvSpPr>
      </xdr:nvSpPr>
      <xdr:spPr bwMode="auto">
        <a:xfrm>
          <a:off x="22574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56" name="Line 6">
          <a:extLst>
            <a:ext uri="{FF2B5EF4-FFF2-40B4-BE49-F238E27FC236}">
              <a16:creationId xmlns="" xmlns:a16="http://schemas.microsoft.com/office/drawing/2014/main" id="{00000000-0008-0000-0100-00009C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57" name="Line 7">
          <a:extLst>
            <a:ext uri="{FF2B5EF4-FFF2-40B4-BE49-F238E27FC236}">
              <a16:creationId xmlns="" xmlns:a16="http://schemas.microsoft.com/office/drawing/2014/main" id="{00000000-0008-0000-0100-00009D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58" name="Line 8">
          <a:extLst>
            <a:ext uri="{FF2B5EF4-FFF2-40B4-BE49-F238E27FC236}">
              <a16:creationId xmlns="" xmlns:a16="http://schemas.microsoft.com/office/drawing/2014/main" id="{00000000-0008-0000-0100-00009E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59" name="Line 9">
          <a:extLst>
            <a:ext uri="{FF2B5EF4-FFF2-40B4-BE49-F238E27FC236}">
              <a16:creationId xmlns="" xmlns:a16="http://schemas.microsoft.com/office/drawing/2014/main" id="{00000000-0008-0000-0100-00009F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60" name="Line 10">
          <a:extLst>
            <a:ext uri="{FF2B5EF4-FFF2-40B4-BE49-F238E27FC236}">
              <a16:creationId xmlns="" xmlns:a16="http://schemas.microsoft.com/office/drawing/2014/main" id="{00000000-0008-0000-0100-0000A0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61" name="Line 11">
          <a:extLst>
            <a:ext uri="{FF2B5EF4-FFF2-40B4-BE49-F238E27FC236}">
              <a16:creationId xmlns="" xmlns:a16="http://schemas.microsoft.com/office/drawing/2014/main" id="{00000000-0008-0000-0100-0000A1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62" name="Line 12">
          <a:extLst>
            <a:ext uri="{FF2B5EF4-FFF2-40B4-BE49-F238E27FC236}">
              <a16:creationId xmlns="" xmlns:a16="http://schemas.microsoft.com/office/drawing/2014/main" id="{00000000-0008-0000-0100-0000A2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657225</xdr:colOff>
      <xdr:row>19</xdr:row>
      <xdr:rowOff>0</xdr:rowOff>
    </xdr:from>
    <xdr:ext cx="9525" cy="0"/>
    <xdr:sp macro="" textlink="">
      <xdr:nvSpPr>
        <xdr:cNvPr id="163" name="Oval 1">
          <a:extLst>
            <a:ext uri="{FF2B5EF4-FFF2-40B4-BE49-F238E27FC236}">
              <a16:creationId xmlns="" xmlns:a16="http://schemas.microsoft.com/office/drawing/2014/main" id="{00000000-0008-0000-0100-0000A3000000}"/>
            </a:ext>
          </a:extLst>
        </xdr:cNvPr>
        <xdr:cNvSpPr>
          <a:spLocks noChangeArrowheads="1"/>
        </xdr:cNvSpPr>
      </xdr:nvSpPr>
      <xdr:spPr bwMode="auto">
        <a:xfrm>
          <a:off x="4048125" y="55245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19</xdr:row>
      <xdr:rowOff>0</xdr:rowOff>
    </xdr:from>
    <xdr:ext cx="0" cy="0"/>
    <xdr:sp macro="" textlink="">
      <xdr:nvSpPr>
        <xdr:cNvPr id="164" name="Line 2">
          <a:extLst>
            <a:ext uri="{FF2B5EF4-FFF2-40B4-BE49-F238E27FC236}">
              <a16:creationId xmlns="" xmlns:a16="http://schemas.microsoft.com/office/drawing/2014/main" id="{00000000-0008-0000-0100-0000A4000000}"/>
            </a:ext>
          </a:extLst>
        </xdr:cNvPr>
        <xdr:cNvSpPr>
          <a:spLocks noChangeShapeType="1"/>
        </xdr:cNvSpPr>
      </xdr:nvSpPr>
      <xdr:spPr bwMode="auto">
        <a:xfrm>
          <a:off x="40481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19</xdr:row>
      <xdr:rowOff>0</xdr:rowOff>
    </xdr:from>
    <xdr:ext cx="0" cy="0"/>
    <xdr:sp macro="" textlink="">
      <xdr:nvSpPr>
        <xdr:cNvPr id="165" name="Line 3">
          <a:extLst>
            <a:ext uri="{FF2B5EF4-FFF2-40B4-BE49-F238E27FC236}">
              <a16:creationId xmlns="" xmlns:a16="http://schemas.microsoft.com/office/drawing/2014/main" id="{00000000-0008-0000-0100-0000A5000000}"/>
            </a:ext>
          </a:extLst>
        </xdr:cNvPr>
        <xdr:cNvSpPr>
          <a:spLocks noChangeShapeType="1"/>
        </xdr:cNvSpPr>
      </xdr:nvSpPr>
      <xdr:spPr bwMode="auto">
        <a:xfrm>
          <a:off x="40481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19</xdr:row>
      <xdr:rowOff>0</xdr:rowOff>
    </xdr:from>
    <xdr:ext cx="0" cy="0"/>
    <xdr:sp macro="" textlink="">
      <xdr:nvSpPr>
        <xdr:cNvPr id="166" name="Line 4">
          <a:extLst>
            <a:ext uri="{FF2B5EF4-FFF2-40B4-BE49-F238E27FC236}">
              <a16:creationId xmlns="" xmlns:a16="http://schemas.microsoft.com/office/drawing/2014/main" id="{00000000-0008-0000-0100-0000A6000000}"/>
            </a:ext>
          </a:extLst>
        </xdr:cNvPr>
        <xdr:cNvSpPr>
          <a:spLocks noChangeShapeType="1"/>
        </xdr:cNvSpPr>
      </xdr:nvSpPr>
      <xdr:spPr bwMode="auto">
        <a:xfrm>
          <a:off x="40481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666750</xdr:colOff>
      <xdr:row>19</xdr:row>
      <xdr:rowOff>0</xdr:rowOff>
    </xdr:from>
    <xdr:ext cx="0" cy="0"/>
    <xdr:sp macro="" textlink="">
      <xdr:nvSpPr>
        <xdr:cNvPr id="167" name="Line 5">
          <a:extLst>
            <a:ext uri="{FF2B5EF4-FFF2-40B4-BE49-F238E27FC236}">
              <a16:creationId xmlns="" xmlns:a16="http://schemas.microsoft.com/office/drawing/2014/main" id="{00000000-0008-0000-0100-0000A7000000}"/>
            </a:ext>
          </a:extLst>
        </xdr:cNvPr>
        <xdr:cNvSpPr>
          <a:spLocks noChangeShapeType="1"/>
        </xdr:cNvSpPr>
      </xdr:nvSpPr>
      <xdr:spPr bwMode="auto">
        <a:xfrm>
          <a:off x="40481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19</xdr:row>
      <xdr:rowOff>0</xdr:rowOff>
    </xdr:from>
    <xdr:ext cx="0" cy="0"/>
    <xdr:sp macro="" textlink="">
      <xdr:nvSpPr>
        <xdr:cNvPr id="168" name="Line 6">
          <a:extLst>
            <a:ext uri="{FF2B5EF4-FFF2-40B4-BE49-F238E27FC236}">
              <a16:creationId xmlns="" xmlns:a16="http://schemas.microsoft.com/office/drawing/2014/main" id="{00000000-0008-0000-0100-0000A8000000}"/>
            </a:ext>
          </a:extLst>
        </xdr:cNvPr>
        <xdr:cNvSpPr>
          <a:spLocks noChangeShapeType="1"/>
        </xdr:cNvSpPr>
      </xdr:nvSpPr>
      <xdr:spPr bwMode="auto">
        <a:xfrm>
          <a:off x="40481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19</xdr:row>
      <xdr:rowOff>0</xdr:rowOff>
    </xdr:from>
    <xdr:ext cx="0" cy="0"/>
    <xdr:sp macro="" textlink="">
      <xdr:nvSpPr>
        <xdr:cNvPr id="169" name="Line 7">
          <a:extLst>
            <a:ext uri="{FF2B5EF4-FFF2-40B4-BE49-F238E27FC236}">
              <a16:creationId xmlns="" xmlns:a16="http://schemas.microsoft.com/office/drawing/2014/main" id="{00000000-0008-0000-0100-0000A9000000}"/>
            </a:ext>
          </a:extLst>
        </xdr:cNvPr>
        <xdr:cNvSpPr>
          <a:spLocks noChangeShapeType="1"/>
        </xdr:cNvSpPr>
      </xdr:nvSpPr>
      <xdr:spPr bwMode="auto">
        <a:xfrm>
          <a:off x="40481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19</xdr:row>
      <xdr:rowOff>0</xdr:rowOff>
    </xdr:from>
    <xdr:ext cx="0" cy="0"/>
    <xdr:sp macro="" textlink="">
      <xdr:nvSpPr>
        <xdr:cNvPr id="170" name="Line 8">
          <a:extLst>
            <a:ext uri="{FF2B5EF4-FFF2-40B4-BE49-F238E27FC236}">
              <a16:creationId xmlns="" xmlns:a16="http://schemas.microsoft.com/office/drawing/2014/main" id="{00000000-0008-0000-0100-0000AA000000}"/>
            </a:ext>
          </a:extLst>
        </xdr:cNvPr>
        <xdr:cNvSpPr>
          <a:spLocks noChangeShapeType="1"/>
        </xdr:cNvSpPr>
      </xdr:nvSpPr>
      <xdr:spPr bwMode="auto">
        <a:xfrm>
          <a:off x="40481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19</xdr:row>
      <xdr:rowOff>0</xdr:rowOff>
    </xdr:from>
    <xdr:ext cx="0" cy="0"/>
    <xdr:sp macro="" textlink="">
      <xdr:nvSpPr>
        <xdr:cNvPr id="171" name="Line 9">
          <a:extLst>
            <a:ext uri="{FF2B5EF4-FFF2-40B4-BE49-F238E27FC236}">
              <a16:creationId xmlns="" xmlns:a16="http://schemas.microsoft.com/office/drawing/2014/main" id="{00000000-0008-0000-0100-0000AB000000}"/>
            </a:ext>
          </a:extLst>
        </xdr:cNvPr>
        <xdr:cNvSpPr>
          <a:spLocks noChangeShapeType="1"/>
        </xdr:cNvSpPr>
      </xdr:nvSpPr>
      <xdr:spPr bwMode="auto">
        <a:xfrm>
          <a:off x="40481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19</xdr:row>
      <xdr:rowOff>0</xdr:rowOff>
    </xdr:from>
    <xdr:ext cx="0" cy="0"/>
    <xdr:sp macro="" textlink="">
      <xdr:nvSpPr>
        <xdr:cNvPr id="172" name="Line 10">
          <a:extLst>
            <a:ext uri="{FF2B5EF4-FFF2-40B4-BE49-F238E27FC236}">
              <a16:creationId xmlns="" xmlns:a16="http://schemas.microsoft.com/office/drawing/2014/main" id="{00000000-0008-0000-0100-0000AC000000}"/>
            </a:ext>
          </a:extLst>
        </xdr:cNvPr>
        <xdr:cNvSpPr>
          <a:spLocks noChangeShapeType="1"/>
        </xdr:cNvSpPr>
      </xdr:nvSpPr>
      <xdr:spPr bwMode="auto">
        <a:xfrm>
          <a:off x="40481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19</xdr:row>
      <xdr:rowOff>0</xdr:rowOff>
    </xdr:from>
    <xdr:ext cx="0" cy="0"/>
    <xdr:sp macro="" textlink="">
      <xdr:nvSpPr>
        <xdr:cNvPr id="173" name="Line 11">
          <a:extLst>
            <a:ext uri="{FF2B5EF4-FFF2-40B4-BE49-F238E27FC236}">
              <a16:creationId xmlns="" xmlns:a16="http://schemas.microsoft.com/office/drawing/2014/main" id="{00000000-0008-0000-0100-0000AD000000}"/>
            </a:ext>
          </a:extLst>
        </xdr:cNvPr>
        <xdr:cNvSpPr>
          <a:spLocks noChangeShapeType="1"/>
        </xdr:cNvSpPr>
      </xdr:nvSpPr>
      <xdr:spPr bwMode="auto">
        <a:xfrm>
          <a:off x="40481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19</xdr:row>
      <xdr:rowOff>0</xdr:rowOff>
    </xdr:from>
    <xdr:ext cx="0" cy="0"/>
    <xdr:sp macro="" textlink="">
      <xdr:nvSpPr>
        <xdr:cNvPr id="174" name="Line 12">
          <a:extLst>
            <a:ext uri="{FF2B5EF4-FFF2-40B4-BE49-F238E27FC236}">
              <a16:creationId xmlns="" xmlns:a16="http://schemas.microsoft.com/office/drawing/2014/main" id="{00000000-0008-0000-0100-0000AE000000}"/>
            </a:ext>
          </a:extLst>
        </xdr:cNvPr>
        <xdr:cNvSpPr>
          <a:spLocks noChangeShapeType="1"/>
        </xdr:cNvSpPr>
      </xdr:nvSpPr>
      <xdr:spPr bwMode="auto">
        <a:xfrm>
          <a:off x="40481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75" name="Line 2">
          <a:extLst>
            <a:ext uri="{FF2B5EF4-FFF2-40B4-BE49-F238E27FC236}">
              <a16:creationId xmlns="" xmlns:a16="http://schemas.microsoft.com/office/drawing/2014/main" id="{00000000-0008-0000-0100-0000AF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76" name="Line 3">
          <a:extLst>
            <a:ext uri="{FF2B5EF4-FFF2-40B4-BE49-F238E27FC236}">
              <a16:creationId xmlns="" xmlns:a16="http://schemas.microsoft.com/office/drawing/2014/main" id="{00000000-0008-0000-0100-0000B0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77" name="Line 4">
          <a:extLst>
            <a:ext uri="{FF2B5EF4-FFF2-40B4-BE49-F238E27FC236}">
              <a16:creationId xmlns="" xmlns:a16="http://schemas.microsoft.com/office/drawing/2014/main" id="{00000000-0008-0000-0100-0000B1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19</xdr:row>
      <xdr:rowOff>0</xdr:rowOff>
    </xdr:from>
    <xdr:ext cx="0" cy="0"/>
    <xdr:sp macro="" textlink="">
      <xdr:nvSpPr>
        <xdr:cNvPr id="178" name="Line 5">
          <a:extLst>
            <a:ext uri="{FF2B5EF4-FFF2-40B4-BE49-F238E27FC236}">
              <a16:creationId xmlns="" xmlns:a16="http://schemas.microsoft.com/office/drawing/2014/main" id="{00000000-0008-0000-0100-0000B2000000}"/>
            </a:ext>
          </a:extLst>
        </xdr:cNvPr>
        <xdr:cNvSpPr>
          <a:spLocks noChangeShapeType="1"/>
        </xdr:cNvSpPr>
      </xdr:nvSpPr>
      <xdr:spPr bwMode="auto">
        <a:xfrm>
          <a:off x="2257425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79" name="Line 6">
          <a:extLst>
            <a:ext uri="{FF2B5EF4-FFF2-40B4-BE49-F238E27FC236}">
              <a16:creationId xmlns="" xmlns:a16="http://schemas.microsoft.com/office/drawing/2014/main" id="{00000000-0008-0000-0100-0000B3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80" name="Line 7">
          <a:extLst>
            <a:ext uri="{FF2B5EF4-FFF2-40B4-BE49-F238E27FC236}">
              <a16:creationId xmlns="" xmlns:a16="http://schemas.microsoft.com/office/drawing/2014/main" id="{00000000-0008-0000-0100-0000B4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81" name="Line 8">
          <a:extLst>
            <a:ext uri="{FF2B5EF4-FFF2-40B4-BE49-F238E27FC236}">
              <a16:creationId xmlns="" xmlns:a16="http://schemas.microsoft.com/office/drawing/2014/main" id="{00000000-0008-0000-0100-0000B5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82" name="Line 9">
          <a:extLst>
            <a:ext uri="{FF2B5EF4-FFF2-40B4-BE49-F238E27FC236}">
              <a16:creationId xmlns="" xmlns:a16="http://schemas.microsoft.com/office/drawing/2014/main" id="{00000000-0008-0000-0100-0000B6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83" name="Line 10">
          <a:extLst>
            <a:ext uri="{FF2B5EF4-FFF2-40B4-BE49-F238E27FC236}">
              <a16:creationId xmlns="" xmlns:a16="http://schemas.microsoft.com/office/drawing/2014/main" id="{00000000-0008-0000-0100-0000B7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84" name="Line 11">
          <a:extLst>
            <a:ext uri="{FF2B5EF4-FFF2-40B4-BE49-F238E27FC236}">
              <a16:creationId xmlns="" xmlns:a16="http://schemas.microsoft.com/office/drawing/2014/main" id="{00000000-0008-0000-0100-0000B8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19</xdr:row>
      <xdr:rowOff>0</xdr:rowOff>
    </xdr:from>
    <xdr:ext cx="0" cy="0"/>
    <xdr:sp macro="" textlink="">
      <xdr:nvSpPr>
        <xdr:cNvPr id="185" name="Line 12">
          <a:extLst>
            <a:ext uri="{FF2B5EF4-FFF2-40B4-BE49-F238E27FC236}">
              <a16:creationId xmlns="" xmlns:a16="http://schemas.microsoft.com/office/drawing/2014/main" id="{00000000-0008-0000-0100-0000B9000000}"/>
            </a:ext>
          </a:extLst>
        </xdr:cNvPr>
        <xdr:cNvSpPr>
          <a:spLocks noChangeShapeType="1"/>
        </xdr:cNvSpPr>
      </xdr:nvSpPr>
      <xdr:spPr bwMode="auto">
        <a:xfrm>
          <a:off x="2095500" y="5524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86" name="Line 2">
          <a:extLst>
            <a:ext uri="{FF2B5EF4-FFF2-40B4-BE49-F238E27FC236}">
              <a16:creationId xmlns="" xmlns:a16="http://schemas.microsoft.com/office/drawing/2014/main" id="{00000000-0008-0000-0100-0000BA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87" name="Line 3">
          <a:extLst>
            <a:ext uri="{FF2B5EF4-FFF2-40B4-BE49-F238E27FC236}">
              <a16:creationId xmlns="" xmlns:a16="http://schemas.microsoft.com/office/drawing/2014/main" id="{00000000-0008-0000-0100-0000BB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88" name="Line 4">
          <a:extLst>
            <a:ext uri="{FF2B5EF4-FFF2-40B4-BE49-F238E27FC236}">
              <a16:creationId xmlns="" xmlns:a16="http://schemas.microsoft.com/office/drawing/2014/main" id="{00000000-0008-0000-0100-0000BC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28</xdr:row>
      <xdr:rowOff>0</xdr:rowOff>
    </xdr:from>
    <xdr:ext cx="0" cy="0"/>
    <xdr:sp macro="" textlink="">
      <xdr:nvSpPr>
        <xdr:cNvPr id="189" name="Line 5">
          <a:extLst>
            <a:ext uri="{FF2B5EF4-FFF2-40B4-BE49-F238E27FC236}">
              <a16:creationId xmlns="" xmlns:a16="http://schemas.microsoft.com/office/drawing/2014/main" id="{00000000-0008-0000-0100-0000BD000000}"/>
            </a:ext>
          </a:extLst>
        </xdr:cNvPr>
        <xdr:cNvSpPr>
          <a:spLocks noChangeShapeType="1"/>
        </xdr:cNvSpPr>
      </xdr:nvSpPr>
      <xdr:spPr bwMode="auto">
        <a:xfrm>
          <a:off x="2257425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90" name="Line 6">
          <a:extLst>
            <a:ext uri="{FF2B5EF4-FFF2-40B4-BE49-F238E27FC236}">
              <a16:creationId xmlns="" xmlns:a16="http://schemas.microsoft.com/office/drawing/2014/main" id="{00000000-0008-0000-0100-0000BE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91" name="Line 7">
          <a:extLst>
            <a:ext uri="{FF2B5EF4-FFF2-40B4-BE49-F238E27FC236}">
              <a16:creationId xmlns="" xmlns:a16="http://schemas.microsoft.com/office/drawing/2014/main" id="{00000000-0008-0000-0100-0000BF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92" name="Line 8">
          <a:extLst>
            <a:ext uri="{FF2B5EF4-FFF2-40B4-BE49-F238E27FC236}">
              <a16:creationId xmlns="" xmlns:a16="http://schemas.microsoft.com/office/drawing/2014/main" id="{00000000-0008-0000-0100-0000C0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93" name="Line 9">
          <a:extLst>
            <a:ext uri="{FF2B5EF4-FFF2-40B4-BE49-F238E27FC236}">
              <a16:creationId xmlns="" xmlns:a16="http://schemas.microsoft.com/office/drawing/2014/main" id="{00000000-0008-0000-0100-0000C1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94" name="Line 10">
          <a:extLst>
            <a:ext uri="{FF2B5EF4-FFF2-40B4-BE49-F238E27FC236}">
              <a16:creationId xmlns="" xmlns:a16="http://schemas.microsoft.com/office/drawing/2014/main" id="{00000000-0008-0000-0100-0000C2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95" name="Line 11">
          <a:extLst>
            <a:ext uri="{FF2B5EF4-FFF2-40B4-BE49-F238E27FC236}">
              <a16:creationId xmlns="" xmlns:a16="http://schemas.microsoft.com/office/drawing/2014/main" id="{00000000-0008-0000-0100-0000C3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96" name="Line 12">
          <a:extLst>
            <a:ext uri="{FF2B5EF4-FFF2-40B4-BE49-F238E27FC236}">
              <a16:creationId xmlns="" xmlns:a16="http://schemas.microsoft.com/office/drawing/2014/main" id="{00000000-0008-0000-0100-0000C4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97" name="Line 2">
          <a:extLst>
            <a:ext uri="{FF2B5EF4-FFF2-40B4-BE49-F238E27FC236}">
              <a16:creationId xmlns="" xmlns:a16="http://schemas.microsoft.com/office/drawing/2014/main" id="{00000000-0008-0000-0100-0000C5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98" name="Line 3">
          <a:extLst>
            <a:ext uri="{FF2B5EF4-FFF2-40B4-BE49-F238E27FC236}">
              <a16:creationId xmlns="" xmlns:a16="http://schemas.microsoft.com/office/drawing/2014/main" id="{00000000-0008-0000-0100-0000C6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99" name="Line 4">
          <a:extLst>
            <a:ext uri="{FF2B5EF4-FFF2-40B4-BE49-F238E27FC236}">
              <a16:creationId xmlns="" xmlns:a16="http://schemas.microsoft.com/office/drawing/2014/main" id="{00000000-0008-0000-0100-0000C7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27</xdr:row>
      <xdr:rowOff>0</xdr:rowOff>
    </xdr:from>
    <xdr:ext cx="0" cy="0"/>
    <xdr:sp macro="" textlink="">
      <xdr:nvSpPr>
        <xdr:cNvPr id="200" name="Line 5">
          <a:extLst>
            <a:ext uri="{FF2B5EF4-FFF2-40B4-BE49-F238E27FC236}">
              <a16:creationId xmlns="" xmlns:a16="http://schemas.microsoft.com/office/drawing/2014/main" id="{00000000-0008-0000-0100-0000C8000000}"/>
            </a:ext>
          </a:extLst>
        </xdr:cNvPr>
        <xdr:cNvSpPr>
          <a:spLocks noChangeShapeType="1"/>
        </xdr:cNvSpPr>
      </xdr:nvSpPr>
      <xdr:spPr bwMode="auto">
        <a:xfrm>
          <a:off x="2257425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01" name="Line 6">
          <a:extLst>
            <a:ext uri="{FF2B5EF4-FFF2-40B4-BE49-F238E27FC236}">
              <a16:creationId xmlns="" xmlns:a16="http://schemas.microsoft.com/office/drawing/2014/main" id="{00000000-0008-0000-0100-0000C9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02" name="Line 7">
          <a:extLst>
            <a:ext uri="{FF2B5EF4-FFF2-40B4-BE49-F238E27FC236}">
              <a16:creationId xmlns="" xmlns:a16="http://schemas.microsoft.com/office/drawing/2014/main" id="{00000000-0008-0000-0100-0000CA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03" name="Line 8">
          <a:extLst>
            <a:ext uri="{FF2B5EF4-FFF2-40B4-BE49-F238E27FC236}">
              <a16:creationId xmlns="" xmlns:a16="http://schemas.microsoft.com/office/drawing/2014/main" id="{00000000-0008-0000-0100-0000CB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04" name="Line 9">
          <a:extLst>
            <a:ext uri="{FF2B5EF4-FFF2-40B4-BE49-F238E27FC236}">
              <a16:creationId xmlns="" xmlns:a16="http://schemas.microsoft.com/office/drawing/2014/main" id="{00000000-0008-0000-0100-0000CC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05" name="Line 10">
          <a:extLst>
            <a:ext uri="{FF2B5EF4-FFF2-40B4-BE49-F238E27FC236}">
              <a16:creationId xmlns="" xmlns:a16="http://schemas.microsoft.com/office/drawing/2014/main" id="{00000000-0008-0000-0100-0000CD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06" name="Line 11">
          <a:extLst>
            <a:ext uri="{FF2B5EF4-FFF2-40B4-BE49-F238E27FC236}">
              <a16:creationId xmlns="" xmlns:a16="http://schemas.microsoft.com/office/drawing/2014/main" id="{00000000-0008-0000-0100-0000CE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07" name="Line 12">
          <a:extLst>
            <a:ext uri="{FF2B5EF4-FFF2-40B4-BE49-F238E27FC236}">
              <a16:creationId xmlns="" xmlns:a16="http://schemas.microsoft.com/office/drawing/2014/main" id="{00000000-0008-0000-0100-0000CF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08" name="Line 2">
          <a:extLst>
            <a:ext uri="{FF2B5EF4-FFF2-40B4-BE49-F238E27FC236}">
              <a16:creationId xmlns="" xmlns:a16="http://schemas.microsoft.com/office/drawing/2014/main" id="{00000000-0008-0000-0100-0000D0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09" name="Line 3">
          <a:extLst>
            <a:ext uri="{FF2B5EF4-FFF2-40B4-BE49-F238E27FC236}">
              <a16:creationId xmlns="" xmlns:a16="http://schemas.microsoft.com/office/drawing/2014/main" id="{00000000-0008-0000-0100-0000D1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10" name="Line 4">
          <a:extLst>
            <a:ext uri="{FF2B5EF4-FFF2-40B4-BE49-F238E27FC236}">
              <a16:creationId xmlns="" xmlns:a16="http://schemas.microsoft.com/office/drawing/2014/main" id="{00000000-0008-0000-0100-0000D2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28</xdr:row>
      <xdr:rowOff>0</xdr:rowOff>
    </xdr:from>
    <xdr:ext cx="0" cy="0"/>
    <xdr:sp macro="" textlink="">
      <xdr:nvSpPr>
        <xdr:cNvPr id="211" name="Line 5">
          <a:extLst>
            <a:ext uri="{FF2B5EF4-FFF2-40B4-BE49-F238E27FC236}">
              <a16:creationId xmlns="" xmlns:a16="http://schemas.microsoft.com/office/drawing/2014/main" id="{00000000-0008-0000-0100-0000D3000000}"/>
            </a:ext>
          </a:extLst>
        </xdr:cNvPr>
        <xdr:cNvSpPr>
          <a:spLocks noChangeShapeType="1"/>
        </xdr:cNvSpPr>
      </xdr:nvSpPr>
      <xdr:spPr bwMode="auto">
        <a:xfrm>
          <a:off x="2257425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12" name="Line 6">
          <a:extLst>
            <a:ext uri="{FF2B5EF4-FFF2-40B4-BE49-F238E27FC236}">
              <a16:creationId xmlns="" xmlns:a16="http://schemas.microsoft.com/office/drawing/2014/main" id="{00000000-0008-0000-0100-0000D4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13" name="Line 7">
          <a:extLst>
            <a:ext uri="{FF2B5EF4-FFF2-40B4-BE49-F238E27FC236}">
              <a16:creationId xmlns="" xmlns:a16="http://schemas.microsoft.com/office/drawing/2014/main" id="{00000000-0008-0000-0100-0000D5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14" name="Line 8">
          <a:extLst>
            <a:ext uri="{FF2B5EF4-FFF2-40B4-BE49-F238E27FC236}">
              <a16:creationId xmlns="" xmlns:a16="http://schemas.microsoft.com/office/drawing/2014/main" id="{00000000-0008-0000-0100-0000D6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15" name="Line 9">
          <a:extLst>
            <a:ext uri="{FF2B5EF4-FFF2-40B4-BE49-F238E27FC236}">
              <a16:creationId xmlns="" xmlns:a16="http://schemas.microsoft.com/office/drawing/2014/main" id="{00000000-0008-0000-0100-0000D7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16" name="Line 10">
          <a:extLst>
            <a:ext uri="{FF2B5EF4-FFF2-40B4-BE49-F238E27FC236}">
              <a16:creationId xmlns="" xmlns:a16="http://schemas.microsoft.com/office/drawing/2014/main" id="{00000000-0008-0000-0100-0000D8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17" name="Line 11">
          <a:extLst>
            <a:ext uri="{FF2B5EF4-FFF2-40B4-BE49-F238E27FC236}">
              <a16:creationId xmlns="" xmlns:a16="http://schemas.microsoft.com/office/drawing/2014/main" id="{00000000-0008-0000-0100-0000D9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18" name="Line 12">
          <a:extLst>
            <a:ext uri="{FF2B5EF4-FFF2-40B4-BE49-F238E27FC236}">
              <a16:creationId xmlns="" xmlns:a16="http://schemas.microsoft.com/office/drawing/2014/main" id="{00000000-0008-0000-0100-0000DA000000}"/>
            </a:ext>
          </a:extLst>
        </xdr:cNvPr>
        <xdr:cNvSpPr>
          <a:spLocks noChangeShapeType="1"/>
        </xdr:cNvSpPr>
      </xdr:nvSpPr>
      <xdr:spPr bwMode="auto">
        <a:xfrm>
          <a:off x="2095500" y="765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19" name="Line 2">
          <a:extLst>
            <a:ext uri="{FF2B5EF4-FFF2-40B4-BE49-F238E27FC236}">
              <a16:creationId xmlns="" xmlns:a16="http://schemas.microsoft.com/office/drawing/2014/main" id="{00000000-0008-0000-0100-0000DB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20" name="Line 3">
          <a:extLst>
            <a:ext uri="{FF2B5EF4-FFF2-40B4-BE49-F238E27FC236}">
              <a16:creationId xmlns="" xmlns:a16="http://schemas.microsoft.com/office/drawing/2014/main" id="{00000000-0008-0000-0100-0000DC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21" name="Line 4">
          <a:extLst>
            <a:ext uri="{FF2B5EF4-FFF2-40B4-BE49-F238E27FC236}">
              <a16:creationId xmlns="" xmlns:a16="http://schemas.microsoft.com/office/drawing/2014/main" id="{00000000-0008-0000-0100-0000DD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27</xdr:row>
      <xdr:rowOff>0</xdr:rowOff>
    </xdr:from>
    <xdr:ext cx="0" cy="0"/>
    <xdr:sp macro="" textlink="">
      <xdr:nvSpPr>
        <xdr:cNvPr id="222" name="Line 5">
          <a:extLst>
            <a:ext uri="{FF2B5EF4-FFF2-40B4-BE49-F238E27FC236}">
              <a16:creationId xmlns="" xmlns:a16="http://schemas.microsoft.com/office/drawing/2014/main" id="{00000000-0008-0000-0100-0000DE000000}"/>
            </a:ext>
          </a:extLst>
        </xdr:cNvPr>
        <xdr:cNvSpPr>
          <a:spLocks noChangeShapeType="1"/>
        </xdr:cNvSpPr>
      </xdr:nvSpPr>
      <xdr:spPr bwMode="auto">
        <a:xfrm>
          <a:off x="2257425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23" name="Line 6">
          <a:extLst>
            <a:ext uri="{FF2B5EF4-FFF2-40B4-BE49-F238E27FC236}">
              <a16:creationId xmlns="" xmlns:a16="http://schemas.microsoft.com/office/drawing/2014/main" id="{00000000-0008-0000-0100-0000DF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24" name="Line 7">
          <a:extLst>
            <a:ext uri="{FF2B5EF4-FFF2-40B4-BE49-F238E27FC236}">
              <a16:creationId xmlns="" xmlns:a16="http://schemas.microsoft.com/office/drawing/2014/main" id="{00000000-0008-0000-0100-0000E0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25" name="Line 8">
          <a:extLst>
            <a:ext uri="{FF2B5EF4-FFF2-40B4-BE49-F238E27FC236}">
              <a16:creationId xmlns="" xmlns:a16="http://schemas.microsoft.com/office/drawing/2014/main" id="{00000000-0008-0000-0100-0000E1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26" name="Line 9">
          <a:extLst>
            <a:ext uri="{FF2B5EF4-FFF2-40B4-BE49-F238E27FC236}">
              <a16:creationId xmlns="" xmlns:a16="http://schemas.microsoft.com/office/drawing/2014/main" id="{00000000-0008-0000-0100-0000E2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27" name="Line 10">
          <a:extLst>
            <a:ext uri="{FF2B5EF4-FFF2-40B4-BE49-F238E27FC236}">
              <a16:creationId xmlns="" xmlns:a16="http://schemas.microsoft.com/office/drawing/2014/main" id="{00000000-0008-0000-0100-0000E3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28" name="Line 11">
          <a:extLst>
            <a:ext uri="{FF2B5EF4-FFF2-40B4-BE49-F238E27FC236}">
              <a16:creationId xmlns="" xmlns:a16="http://schemas.microsoft.com/office/drawing/2014/main" id="{00000000-0008-0000-0100-0000E4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29" name="Line 12">
          <a:extLst>
            <a:ext uri="{FF2B5EF4-FFF2-40B4-BE49-F238E27FC236}">
              <a16:creationId xmlns="" xmlns:a16="http://schemas.microsoft.com/office/drawing/2014/main" id="{00000000-0008-0000-0100-0000E5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30" name="Line 2">
          <a:extLst>
            <a:ext uri="{FF2B5EF4-FFF2-40B4-BE49-F238E27FC236}">
              <a16:creationId xmlns="" xmlns:a16="http://schemas.microsoft.com/office/drawing/2014/main" id="{00000000-0008-0000-0100-0000E6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31" name="Line 3">
          <a:extLst>
            <a:ext uri="{FF2B5EF4-FFF2-40B4-BE49-F238E27FC236}">
              <a16:creationId xmlns="" xmlns:a16="http://schemas.microsoft.com/office/drawing/2014/main" id="{00000000-0008-0000-0100-0000E7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32" name="Line 4">
          <a:extLst>
            <a:ext uri="{FF2B5EF4-FFF2-40B4-BE49-F238E27FC236}">
              <a16:creationId xmlns="" xmlns:a16="http://schemas.microsoft.com/office/drawing/2014/main" id="{00000000-0008-0000-0100-0000E8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33" name="Line 6">
          <a:extLst>
            <a:ext uri="{FF2B5EF4-FFF2-40B4-BE49-F238E27FC236}">
              <a16:creationId xmlns="" xmlns:a16="http://schemas.microsoft.com/office/drawing/2014/main" id="{00000000-0008-0000-0100-0000E9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34" name="Line 7">
          <a:extLst>
            <a:ext uri="{FF2B5EF4-FFF2-40B4-BE49-F238E27FC236}">
              <a16:creationId xmlns="" xmlns:a16="http://schemas.microsoft.com/office/drawing/2014/main" id="{00000000-0008-0000-0100-0000EA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35" name="Line 8">
          <a:extLst>
            <a:ext uri="{FF2B5EF4-FFF2-40B4-BE49-F238E27FC236}">
              <a16:creationId xmlns="" xmlns:a16="http://schemas.microsoft.com/office/drawing/2014/main" id="{00000000-0008-0000-0100-0000EB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36" name="Line 9">
          <a:extLst>
            <a:ext uri="{FF2B5EF4-FFF2-40B4-BE49-F238E27FC236}">
              <a16:creationId xmlns="" xmlns:a16="http://schemas.microsoft.com/office/drawing/2014/main" id="{00000000-0008-0000-0100-0000EC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37" name="Line 10">
          <a:extLst>
            <a:ext uri="{FF2B5EF4-FFF2-40B4-BE49-F238E27FC236}">
              <a16:creationId xmlns="" xmlns:a16="http://schemas.microsoft.com/office/drawing/2014/main" id="{00000000-0008-0000-0100-0000ED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38" name="Line 11">
          <a:extLst>
            <a:ext uri="{FF2B5EF4-FFF2-40B4-BE49-F238E27FC236}">
              <a16:creationId xmlns="" xmlns:a16="http://schemas.microsoft.com/office/drawing/2014/main" id="{00000000-0008-0000-0100-0000EE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39" name="Line 12">
          <a:extLst>
            <a:ext uri="{FF2B5EF4-FFF2-40B4-BE49-F238E27FC236}">
              <a16:creationId xmlns="" xmlns:a16="http://schemas.microsoft.com/office/drawing/2014/main" id="{00000000-0008-0000-0100-0000EF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40" name="Line 2">
          <a:extLst>
            <a:ext uri="{FF2B5EF4-FFF2-40B4-BE49-F238E27FC236}">
              <a16:creationId xmlns="" xmlns:a16="http://schemas.microsoft.com/office/drawing/2014/main" id="{00000000-0008-0000-0100-0000F0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41" name="Line 3">
          <a:extLst>
            <a:ext uri="{FF2B5EF4-FFF2-40B4-BE49-F238E27FC236}">
              <a16:creationId xmlns="" xmlns:a16="http://schemas.microsoft.com/office/drawing/2014/main" id="{00000000-0008-0000-0100-0000F1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42" name="Line 4">
          <a:extLst>
            <a:ext uri="{FF2B5EF4-FFF2-40B4-BE49-F238E27FC236}">
              <a16:creationId xmlns="" xmlns:a16="http://schemas.microsoft.com/office/drawing/2014/main" id="{00000000-0008-0000-0100-0000F2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27</xdr:row>
      <xdr:rowOff>0</xdr:rowOff>
    </xdr:from>
    <xdr:ext cx="0" cy="0"/>
    <xdr:sp macro="" textlink="">
      <xdr:nvSpPr>
        <xdr:cNvPr id="243" name="Line 5">
          <a:extLst>
            <a:ext uri="{FF2B5EF4-FFF2-40B4-BE49-F238E27FC236}">
              <a16:creationId xmlns="" xmlns:a16="http://schemas.microsoft.com/office/drawing/2014/main" id="{00000000-0008-0000-0100-0000F3000000}"/>
            </a:ext>
          </a:extLst>
        </xdr:cNvPr>
        <xdr:cNvSpPr>
          <a:spLocks noChangeShapeType="1"/>
        </xdr:cNvSpPr>
      </xdr:nvSpPr>
      <xdr:spPr bwMode="auto">
        <a:xfrm>
          <a:off x="2257425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44" name="Line 6">
          <a:extLst>
            <a:ext uri="{FF2B5EF4-FFF2-40B4-BE49-F238E27FC236}">
              <a16:creationId xmlns="" xmlns:a16="http://schemas.microsoft.com/office/drawing/2014/main" id="{00000000-0008-0000-0100-0000F4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45" name="Line 7">
          <a:extLst>
            <a:ext uri="{FF2B5EF4-FFF2-40B4-BE49-F238E27FC236}">
              <a16:creationId xmlns="" xmlns:a16="http://schemas.microsoft.com/office/drawing/2014/main" id="{00000000-0008-0000-0100-0000F5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46" name="Line 8">
          <a:extLst>
            <a:ext uri="{FF2B5EF4-FFF2-40B4-BE49-F238E27FC236}">
              <a16:creationId xmlns="" xmlns:a16="http://schemas.microsoft.com/office/drawing/2014/main" id="{00000000-0008-0000-0100-0000F6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47" name="Line 9">
          <a:extLst>
            <a:ext uri="{FF2B5EF4-FFF2-40B4-BE49-F238E27FC236}">
              <a16:creationId xmlns="" xmlns:a16="http://schemas.microsoft.com/office/drawing/2014/main" id="{00000000-0008-0000-0100-0000F7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48" name="Line 10">
          <a:extLst>
            <a:ext uri="{FF2B5EF4-FFF2-40B4-BE49-F238E27FC236}">
              <a16:creationId xmlns="" xmlns:a16="http://schemas.microsoft.com/office/drawing/2014/main" id="{00000000-0008-0000-0100-0000F8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49" name="Line 11">
          <a:extLst>
            <a:ext uri="{FF2B5EF4-FFF2-40B4-BE49-F238E27FC236}">
              <a16:creationId xmlns="" xmlns:a16="http://schemas.microsoft.com/office/drawing/2014/main" id="{00000000-0008-0000-0100-0000F9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50" name="Line 12">
          <a:extLst>
            <a:ext uri="{FF2B5EF4-FFF2-40B4-BE49-F238E27FC236}">
              <a16:creationId xmlns="" xmlns:a16="http://schemas.microsoft.com/office/drawing/2014/main" id="{00000000-0008-0000-0100-0000FA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51" name="Line 2">
          <a:extLst>
            <a:ext uri="{FF2B5EF4-FFF2-40B4-BE49-F238E27FC236}">
              <a16:creationId xmlns="" xmlns:a16="http://schemas.microsoft.com/office/drawing/2014/main" id="{00000000-0008-0000-0100-0000FB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52" name="Line 3">
          <a:extLst>
            <a:ext uri="{FF2B5EF4-FFF2-40B4-BE49-F238E27FC236}">
              <a16:creationId xmlns="" xmlns:a16="http://schemas.microsoft.com/office/drawing/2014/main" id="{00000000-0008-0000-0100-0000FC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53" name="Line 4">
          <a:extLst>
            <a:ext uri="{FF2B5EF4-FFF2-40B4-BE49-F238E27FC236}">
              <a16:creationId xmlns="" xmlns:a16="http://schemas.microsoft.com/office/drawing/2014/main" id="{00000000-0008-0000-0100-0000FD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54" name="Line 6">
          <a:extLst>
            <a:ext uri="{FF2B5EF4-FFF2-40B4-BE49-F238E27FC236}">
              <a16:creationId xmlns="" xmlns:a16="http://schemas.microsoft.com/office/drawing/2014/main" id="{00000000-0008-0000-0100-0000FE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55" name="Line 7">
          <a:extLst>
            <a:ext uri="{FF2B5EF4-FFF2-40B4-BE49-F238E27FC236}">
              <a16:creationId xmlns="" xmlns:a16="http://schemas.microsoft.com/office/drawing/2014/main" id="{00000000-0008-0000-0100-0000FF00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56" name="Line 8">
          <a:extLst>
            <a:ext uri="{FF2B5EF4-FFF2-40B4-BE49-F238E27FC236}">
              <a16:creationId xmlns="" xmlns:a16="http://schemas.microsoft.com/office/drawing/2014/main" id="{00000000-0008-0000-0100-00000001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57" name="Line 9">
          <a:extLst>
            <a:ext uri="{FF2B5EF4-FFF2-40B4-BE49-F238E27FC236}">
              <a16:creationId xmlns="" xmlns:a16="http://schemas.microsoft.com/office/drawing/2014/main" id="{00000000-0008-0000-0100-00000101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58" name="Line 10">
          <a:extLst>
            <a:ext uri="{FF2B5EF4-FFF2-40B4-BE49-F238E27FC236}">
              <a16:creationId xmlns="" xmlns:a16="http://schemas.microsoft.com/office/drawing/2014/main" id="{00000000-0008-0000-0100-00000201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59" name="Line 11">
          <a:extLst>
            <a:ext uri="{FF2B5EF4-FFF2-40B4-BE49-F238E27FC236}">
              <a16:creationId xmlns="" xmlns:a16="http://schemas.microsoft.com/office/drawing/2014/main" id="{00000000-0008-0000-0100-00000301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60" name="Line 12">
          <a:extLst>
            <a:ext uri="{FF2B5EF4-FFF2-40B4-BE49-F238E27FC236}">
              <a16:creationId xmlns="" xmlns:a16="http://schemas.microsoft.com/office/drawing/2014/main" id="{00000000-0008-0000-0100-000004010000}"/>
            </a:ext>
          </a:extLst>
        </xdr:cNvPr>
        <xdr:cNvSpPr>
          <a:spLocks noChangeShapeType="1"/>
        </xdr:cNvSpPr>
      </xdr:nvSpPr>
      <xdr:spPr bwMode="auto">
        <a:xfrm>
          <a:off x="2095500" y="7391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61" name="Line 2">
          <a:extLst>
            <a:ext uri="{FF2B5EF4-FFF2-40B4-BE49-F238E27FC236}">
              <a16:creationId xmlns="" xmlns:a16="http://schemas.microsoft.com/office/drawing/2014/main" id="{00000000-0008-0000-0100-000005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62" name="Line 3">
          <a:extLst>
            <a:ext uri="{FF2B5EF4-FFF2-40B4-BE49-F238E27FC236}">
              <a16:creationId xmlns="" xmlns:a16="http://schemas.microsoft.com/office/drawing/2014/main" id="{00000000-0008-0000-0100-000006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63" name="Line 4">
          <a:extLst>
            <a:ext uri="{FF2B5EF4-FFF2-40B4-BE49-F238E27FC236}">
              <a16:creationId xmlns="" xmlns:a16="http://schemas.microsoft.com/office/drawing/2014/main" id="{00000000-0008-0000-0100-000007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33</xdr:row>
      <xdr:rowOff>0</xdr:rowOff>
    </xdr:from>
    <xdr:ext cx="0" cy="0"/>
    <xdr:sp macro="" textlink="">
      <xdr:nvSpPr>
        <xdr:cNvPr id="264" name="Line 5">
          <a:extLst>
            <a:ext uri="{FF2B5EF4-FFF2-40B4-BE49-F238E27FC236}">
              <a16:creationId xmlns="" xmlns:a16="http://schemas.microsoft.com/office/drawing/2014/main" id="{00000000-0008-0000-0100-000008010000}"/>
            </a:ext>
          </a:extLst>
        </xdr:cNvPr>
        <xdr:cNvSpPr>
          <a:spLocks noChangeShapeType="1"/>
        </xdr:cNvSpPr>
      </xdr:nvSpPr>
      <xdr:spPr bwMode="auto">
        <a:xfrm>
          <a:off x="2257425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65" name="Line 6">
          <a:extLst>
            <a:ext uri="{FF2B5EF4-FFF2-40B4-BE49-F238E27FC236}">
              <a16:creationId xmlns="" xmlns:a16="http://schemas.microsoft.com/office/drawing/2014/main" id="{00000000-0008-0000-0100-000009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66" name="Line 7">
          <a:extLst>
            <a:ext uri="{FF2B5EF4-FFF2-40B4-BE49-F238E27FC236}">
              <a16:creationId xmlns="" xmlns:a16="http://schemas.microsoft.com/office/drawing/2014/main" id="{00000000-0008-0000-0100-00000A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67" name="Line 8">
          <a:extLst>
            <a:ext uri="{FF2B5EF4-FFF2-40B4-BE49-F238E27FC236}">
              <a16:creationId xmlns="" xmlns:a16="http://schemas.microsoft.com/office/drawing/2014/main" id="{00000000-0008-0000-0100-00000B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68" name="Line 9">
          <a:extLst>
            <a:ext uri="{FF2B5EF4-FFF2-40B4-BE49-F238E27FC236}">
              <a16:creationId xmlns="" xmlns:a16="http://schemas.microsoft.com/office/drawing/2014/main" id="{00000000-0008-0000-0100-00000C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69" name="Line 10">
          <a:extLst>
            <a:ext uri="{FF2B5EF4-FFF2-40B4-BE49-F238E27FC236}">
              <a16:creationId xmlns="" xmlns:a16="http://schemas.microsoft.com/office/drawing/2014/main" id="{00000000-0008-0000-0100-00000D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70" name="Line 11">
          <a:extLst>
            <a:ext uri="{FF2B5EF4-FFF2-40B4-BE49-F238E27FC236}">
              <a16:creationId xmlns="" xmlns:a16="http://schemas.microsoft.com/office/drawing/2014/main" id="{00000000-0008-0000-0100-00000E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71" name="Line 12">
          <a:extLst>
            <a:ext uri="{FF2B5EF4-FFF2-40B4-BE49-F238E27FC236}">
              <a16:creationId xmlns="" xmlns:a16="http://schemas.microsoft.com/office/drawing/2014/main" id="{00000000-0008-0000-0100-00000F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72" name="Line 2">
          <a:extLst>
            <a:ext uri="{FF2B5EF4-FFF2-40B4-BE49-F238E27FC236}">
              <a16:creationId xmlns="" xmlns:a16="http://schemas.microsoft.com/office/drawing/2014/main" id="{00000000-0008-0000-0100-000010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73" name="Line 3">
          <a:extLst>
            <a:ext uri="{FF2B5EF4-FFF2-40B4-BE49-F238E27FC236}">
              <a16:creationId xmlns="" xmlns:a16="http://schemas.microsoft.com/office/drawing/2014/main" id="{00000000-0008-0000-0100-000011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74" name="Line 4">
          <a:extLst>
            <a:ext uri="{FF2B5EF4-FFF2-40B4-BE49-F238E27FC236}">
              <a16:creationId xmlns="" xmlns:a16="http://schemas.microsoft.com/office/drawing/2014/main" id="{00000000-0008-0000-0100-000012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75" name="Line 6">
          <a:extLst>
            <a:ext uri="{FF2B5EF4-FFF2-40B4-BE49-F238E27FC236}">
              <a16:creationId xmlns="" xmlns:a16="http://schemas.microsoft.com/office/drawing/2014/main" id="{00000000-0008-0000-0100-000013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76" name="Line 7">
          <a:extLst>
            <a:ext uri="{FF2B5EF4-FFF2-40B4-BE49-F238E27FC236}">
              <a16:creationId xmlns="" xmlns:a16="http://schemas.microsoft.com/office/drawing/2014/main" id="{00000000-0008-0000-0100-000014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77" name="Line 8">
          <a:extLst>
            <a:ext uri="{FF2B5EF4-FFF2-40B4-BE49-F238E27FC236}">
              <a16:creationId xmlns="" xmlns:a16="http://schemas.microsoft.com/office/drawing/2014/main" id="{00000000-0008-0000-0100-000015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78" name="Line 9">
          <a:extLst>
            <a:ext uri="{FF2B5EF4-FFF2-40B4-BE49-F238E27FC236}">
              <a16:creationId xmlns="" xmlns:a16="http://schemas.microsoft.com/office/drawing/2014/main" id="{00000000-0008-0000-0100-000016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79" name="Line 10">
          <a:extLst>
            <a:ext uri="{FF2B5EF4-FFF2-40B4-BE49-F238E27FC236}">
              <a16:creationId xmlns="" xmlns:a16="http://schemas.microsoft.com/office/drawing/2014/main" id="{00000000-0008-0000-0100-000017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80" name="Line 11">
          <a:extLst>
            <a:ext uri="{FF2B5EF4-FFF2-40B4-BE49-F238E27FC236}">
              <a16:creationId xmlns="" xmlns:a16="http://schemas.microsoft.com/office/drawing/2014/main" id="{00000000-0008-0000-0100-000018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33</xdr:row>
      <xdr:rowOff>0</xdr:rowOff>
    </xdr:from>
    <xdr:ext cx="0" cy="0"/>
    <xdr:sp macro="" textlink="">
      <xdr:nvSpPr>
        <xdr:cNvPr id="281" name="Line 12">
          <a:extLst>
            <a:ext uri="{FF2B5EF4-FFF2-40B4-BE49-F238E27FC236}">
              <a16:creationId xmlns="" xmlns:a16="http://schemas.microsoft.com/office/drawing/2014/main" id="{00000000-0008-0000-0100-000019010000}"/>
            </a:ext>
          </a:extLst>
        </xdr:cNvPr>
        <xdr:cNvSpPr>
          <a:spLocks noChangeShapeType="1"/>
        </xdr:cNvSpPr>
      </xdr:nvSpPr>
      <xdr:spPr bwMode="auto">
        <a:xfrm>
          <a:off x="2095500" y="8991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657225</xdr:colOff>
      <xdr:row>109</xdr:row>
      <xdr:rowOff>0</xdr:rowOff>
    </xdr:from>
    <xdr:ext cx="9525" cy="0"/>
    <xdr:sp macro="" textlink="">
      <xdr:nvSpPr>
        <xdr:cNvPr id="2" name="Oval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3352800" y="56454675"/>
          <a:ext cx="9525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3" name="Line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4" name="Line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5" name="Line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109</xdr:row>
      <xdr:rowOff>0</xdr:rowOff>
    </xdr:from>
    <xdr:ext cx="0" cy="0"/>
    <xdr:sp macro="" textlink="">
      <xdr:nvSpPr>
        <xdr:cNvPr id="6" name="Line 5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 bwMode="auto">
        <a:xfrm>
          <a:off x="3362325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7" name="Line 6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8" name="Line 7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9" name="Line 8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10" name="Line 9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11" name="Line 10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12" name="Line 11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13" name="Line 12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657225</xdr:colOff>
      <xdr:row>111</xdr:row>
      <xdr:rowOff>0</xdr:rowOff>
    </xdr:from>
    <xdr:ext cx="9525" cy="0"/>
    <xdr:sp macro="" textlink="">
      <xdr:nvSpPr>
        <xdr:cNvPr id="14" name="Oval 1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3352800" y="56988075"/>
          <a:ext cx="9525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111</xdr:row>
      <xdr:rowOff>0</xdr:rowOff>
    </xdr:from>
    <xdr:ext cx="0" cy="0"/>
    <xdr:sp macro="" textlink="">
      <xdr:nvSpPr>
        <xdr:cNvPr id="15" name="Line 2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SpPr>
          <a:spLocks noChangeShapeType="1"/>
        </xdr:cNvSpPr>
      </xdr:nvSpPr>
      <xdr:spPr bwMode="auto">
        <a:xfrm>
          <a:off x="3200400" y="56988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111</xdr:row>
      <xdr:rowOff>0</xdr:rowOff>
    </xdr:from>
    <xdr:ext cx="0" cy="0"/>
    <xdr:sp macro="" textlink="">
      <xdr:nvSpPr>
        <xdr:cNvPr id="16" name="Line 3">
          <a:extLst>
            <a:ext uri="{FF2B5EF4-FFF2-40B4-BE49-F238E27FC236}">
              <a16:creationId xmlns="" xmlns:a16="http://schemas.microsoft.com/office/drawing/2014/main" id="{00000000-0008-0000-0200-000010000000}"/>
            </a:ext>
          </a:extLst>
        </xdr:cNvPr>
        <xdr:cNvSpPr>
          <a:spLocks noChangeShapeType="1"/>
        </xdr:cNvSpPr>
      </xdr:nvSpPr>
      <xdr:spPr bwMode="auto">
        <a:xfrm>
          <a:off x="3200400" y="56988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111</xdr:row>
      <xdr:rowOff>0</xdr:rowOff>
    </xdr:from>
    <xdr:ext cx="0" cy="0"/>
    <xdr:sp macro="" textlink="">
      <xdr:nvSpPr>
        <xdr:cNvPr id="17" name="Line 4">
          <a:extLst>
            <a:ext uri="{FF2B5EF4-FFF2-40B4-BE49-F238E27FC236}">
              <a16:creationId xmlns="" xmlns:a16="http://schemas.microsoft.com/office/drawing/2014/main" id="{00000000-0008-0000-0200-000011000000}"/>
            </a:ext>
          </a:extLst>
        </xdr:cNvPr>
        <xdr:cNvSpPr>
          <a:spLocks noChangeShapeType="1"/>
        </xdr:cNvSpPr>
      </xdr:nvSpPr>
      <xdr:spPr bwMode="auto">
        <a:xfrm>
          <a:off x="3200400" y="56988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111</xdr:row>
      <xdr:rowOff>0</xdr:rowOff>
    </xdr:from>
    <xdr:ext cx="0" cy="0"/>
    <xdr:sp macro="" textlink="">
      <xdr:nvSpPr>
        <xdr:cNvPr id="18" name="Line 5">
          <a:extLst>
            <a:ext uri="{FF2B5EF4-FFF2-40B4-BE49-F238E27FC236}">
              <a16:creationId xmlns="" xmlns:a16="http://schemas.microsoft.com/office/drawing/2014/main" id="{00000000-0008-0000-0200-000012000000}"/>
            </a:ext>
          </a:extLst>
        </xdr:cNvPr>
        <xdr:cNvSpPr>
          <a:spLocks noChangeShapeType="1"/>
        </xdr:cNvSpPr>
      </xdr:nvSpPr>
      <xdr:spPr bwMode="auto">
        <a:xfrm>
          <a:off x="3362325" y="56988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111</xdr:row>
      <xdr:rowOff>0</xdr:rowOff>
    </xdr:from>
    <xdr:ext cx="0" cy="0"/>
    <xdr:sp macro="" textlink="">
      <xdr:nvSpPr>
        <xdr:cNvPr id="19" name="Line 6">
          <a:extLst>
            <a:ext uri="{FF2B5EF4-FFF2-40B4-BE49-F238E27FC236}">
              <a16:creationId xmlns="" xmlns:a16="http://schemas.microsoft.com/office/drawing/2014/main" id="{00000000-0008-0000-0200-000013000000}"/>
            </a:ext>
          </a:extLst>
        </xdr:cNvPr>
        <xdr:cNvSpPr>
          <a:spLocks noChangeShapeType="1"/>
        </xdr:cNvSpPr>
      </xdr:nvSpPr>
      <xdr:spPr bwMode="auto">
        <a:xfrm>
          <a:off x="3200400" y="56988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111</xdr:row>
      <xdr:rowOff>0</xdr:rowOff>
    </xdr:from>
    <xdr:ext cx="0" cy="0"/>
    <xdr:sp macro="" textlink="">
      <xdr:nvSpPr>
        <xdr:cNvPr id="20" name="Line 7">
          <a:extLst>
            <a:ext uri="{FF2B5EF4-FFF2-40B4-BE49-F238E27FC236}">
              <a16:creationId xmlns="" xmlns:a16="http://schemas.microsoft.com/office/drawing/2014/main" id="{00000000-0008-0000-0200-000014000000}"/>
            </a:ext>
          </a:extLst>
        </xdr:cNvPr>
        <xdr:cNvSpPr>
          <a:spLocks noChangeShapeType="1"/>
        </xdr:cNvSpPr>
      </xdr:nvSpPr>
      <xdr:spPr bwMode="auto">
        <a:xfrm>
          <a:off x="3200400" y="56988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111</xdr:row>
      <xdr:rowOff>0</xdr:rowOff>
    </xdr:from>
    <xdr:ext cx="0" cy="0"/>
    <xdr:sp macro="" textlink="">
      <xdr:nvSpPr>
        <xdr:cNvPr id="21" name="Line 8">
          <a:extLst>
            <a:ext uri="{FF2B5EF4-FFF2-40B4-BE49-F238E27FC236}">
              <a16:creationId xmlns="" xmlns:a16="http://schemas.microsoft.com/office/drawing/2014/main" id="{00000000-0008-0000-0200-000015000000}"/>
            </a:ext>
          </a:extLst>
        </xdr:cNvPr>
        <xdr:cNvSpPr>
          <a:spLocks noChangeShapeType="1"/>
        </xdr:cNvSpPr>
      </xdr:nvSpPr>
      <xdr:spPr bwMode="auto">
        <a:xfrm>
          <a:off x="3200400" y="56988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111</xdr:row>
      <xdr:rowOff>0</xdr:rowOff>
    </xdr:from>
    <xdr:ext cx="0" cy="0"/>
    <xdr:sp macro="" textlink="">
      <xdr:nvSpPr>
        <xdr:cNvPr id="22" name="Line 9">
          <a:extLst>
            <a:ext uri="{FF2B5EF4-FFF2-40B4-BE49-F238E27FC236}">
              <a16:creationId xmlns="" xmlns:a16="http://schemas.microsoft.com/office/drawing/2014/main" id="{00000000-0008-0000-0200-000016000000}"/>
            </a:ext>
          </a:extLst>
        </xdr:cNvPr>
        <xdr:cNvSpPr>
          <a:spLocks noChangeShapeType="1"/>
        </xdr:cNvSpPr>
      </xdr:nvSpPr>
      <xdr:spPr bwMode="auto">
        <a:xfrm>
          <a:off x="3200400" y="56988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111</xdr:row>
      <xdr:rowOff>0</xdr:rowOff>
    </xdr:from>
    <xdr:ext cx="0" cy="0"/>
    <xdr:sp macro="" textlink="">
      <xdr:nvSpPr>
        <xdr:cNvPr id="23" name="Line 10">
          <a:extLst>
            <a:ext uri="{FF2B5EF4-FFF2-40B4-BE49-F238E27FC236}">
              <a16:creationId xmlns="" xmlns:a16="http://schemas.microsoft.com/office/drawing/2014/main" id="{00000000-0008-0000-0200-000017000000}"/>
            </a:ext>
          </a:extLst>
        </xdr:cNvPr>
        <xdr:cNvSpPr>
          <a:spLocks noChangeShapeType="1"/>
        </xdr:cNvSpPr>
      </xdr:nvSpPr>
      <xdr:spPr bwMode="auto">
        <a:xfrm>
          <a:off x="3200400" y="56988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111</xdr:row>
      <xdr:rowOff>0</xdr:rowOff>
    </xdr:from>
    <xdr:ext cx="0" cy="0"/>
    <xdr:sp macro="" textlink="">
      <xdr:nvSpPr>
        <xdr:cNvPr id="24" name="Line 11">
          <a:extLst>
            <a:ext uri="{FF2B5EF4-FFF2-40B4-BE49-F238E27FC236}">
              <a16:creationId xmlns="" xmlns:a16="http://schemas.microsoft.com/office/drawing/2014/main" id="{00000000-0008-0000-0200-000018000000}"/>
            </a:ext>
          </a:extLst>
        </xdr:cNvPr>
        <xdr:cNvSpPr>
          <a:spLocks noChangeShapeType="1"/>
        </xdr:cNvSpPr>
      </xdr:nvSpPr>
      <xdr:spPr bwMode="auto">
        <a:xfrm>
          <a:off x="3200400" y="56988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111</xdr:row>
      <xdr:rowOff>0</xdr:rowOff>
    </xdr:from>
    <xdr:ext cx="0" cy="0"/>
    <xdr:sp macro="" textlink="">
      <xdr:nvSpPr>
        <xdr:cNvPr id="25" name="Line 12">
          <a:extLst>
            <a:ext uri="{FF2B5EF4-FFF2-40B4-BE49-F238E27FC236}">
              <a16:creationId xmlns="" xmlns:a16="http://schemas.microsoft.com/office/drawing/2014/main" id="{00000000-0008-0000-0200-000019000000}"/>
            </a:ext>
          </a:extLst>
        </xdr:cNvPr>
        <xdr:cNvSpPr>
          <a:spLocks noChangeShapeType="1"/>
        </xdr:cNvSpPr>
      </xdr:nvSpPr>
      <xdr:spPr bwMode="auto">
        <a:xfrm>
          <a:off x="3200400" y="56988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26" name="Line 2">
          <a:extLst>
            <a:ext uri="{FF2B5EF4-FFF2-40B4-BE49-F238E27FC236}">
              <a16:creationId xmlns="" xmlns:a16="http://schemas.microsoft.com/office/drawing/2014/main" id="{00000000-0008-0000-0200-00001A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27" name="Line 3">
          <a:extLst>
            <a:ext uri="{FF2B5EF4-FFF2-40B4-BE49-F238E27FC236}">
              <a16:creationId xmlns="" xmlns:a16="http://schemas.microsoft.com/office/drawing/2014/main" id="{00000000-0008-0000-0200-00001B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28" name="Line 4">
          <a:extLst>
            <a:ext uri="{FF2B5EF4-FFF2-40B4-BE49-F238E27FC236}">
              <a16:creationId xmlns="" xmlns:a16="http://schemas.microsoft.com/office/drawing/2014/main" id="{00000000-0008-0000-0200-00001C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109</xdr:row>
      <xdr:rowOff>0</xdr:rowOff>
    </xdr:from>
    <xdr:ext cx="0" cy="0"/>
    <xdr:sp macro="" textlink="">
      <xdr:nvSpPr>
        <xdr:cNvPr id="29" name="Line 5">
          <a:extLst>
            <a:ext uri="{FF2B5EF4-FFF2-40B4-BE49-F238E27FC236}">
              <a16:creationId xmlns="" xmlns:a16="http://schemas.microsoft.com/office/drawing/2014/main" id="{00000000-0008-0000-0200-00001D000000}"/>
            </a:ext>
          </a:extLst>
        </xdr:cNvPr>
        <xdr:cNvSpPr>
          <a:spLocks noChangeShapeType="1"/>
        </xdr:cNvSpPr>
      </xdr:nvSpPr>
      <xdr:spPr bwMode="auto">
        <a:xfrm>
          <a:off x="3362325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30" name="Line 6">
          <a:extLst>
            <a:ext uri="{FF2B5EF4-FFF2-40B4-BE49-F238E27FC236}">
              <a16:creationId xmlns="" xmlns:a16="http://schemas.microsoft.com/office/drawing/2014/main" id="{00000000-0008-0000-0200-00001E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31" name="Line 7">
          <a:extLst>
            <a:ext uri="{FF2B5EF4-FFF2-40B4-BE49-F238E27FC236}">
              <a16:creationId xmlns="" xmlns:a16="http://schemas.microsoft.com/office/drawing/2014/main" id="{00000000-0008-0000-0200-00001F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32" name="Line 8">
          <a:extLst>
            <a:ext uri="{FF2B5EF4-FFF2-40B4-BE49-F238E27FC236}">
              <a16:creationId xmlns="" xmlns:a16="http://schemas.microsoft.com/office/drawing/2014/main" id="{00000000-0008-0000-0200-000020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33" name="Line 9">
          <a:extLst>
            <a:ext uri="{FF2B5EF4-FFF2-40B4-BE49-F238E27FC236}">
              <a16:creationId xmlns="" xmlns:a16="http://schemas.microsoft.com/office/drawing/2014/main" id="{00000000-0008-0000-0200-000021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34" name="Line 10">
          <a:extLst>
            <a:ext uri="{FF2B5EF4-FFF2-40B4-BE49-F238E27FC236}">
              <a16:creationId xmlns="" xmlns:a16="http://schemas.microsoft.com/office/drawing/2014/main" id="{00000000-0008-0000-0200-000022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35" name="Line 11">
          <a:extLst>
            <a:ext uri="{FF2B5EF4-FFF2-40B4-BE49-F238E27FC236}">
              <a16:creationId xmlns="" xmlns:a16="http://schemas.microsoft.com/office/drawing/2014/main" id="{00000000-0008-0000-0200-000023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36" name="Line 12">
          <a:extLst>
            <a:ext uri="{FF2B5EF4-FFF2-40B4-BE49-F238E27FC236}">
              <a16:creationId xmlns="" xmlns:a16="http://schemas.microsoft.com/office/drawing/2014/main" id="{00000000-0008-0000-0200-000024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37" name="Line 2">
          <a:extLst>
            <a:ext uri="{FF2B5EF4-FFF2-40B4-BE49-F238E27FC236}">
              <a16:creationId xmlns="" xmlns:a16="http://schemas.microsoft.com/office/drawing/2014/main" id="{00000000-0008-0000-0200-000025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38" name="Line 3">
          <a:extLst>
            <a:ext uri="{FF2B5EF4-FFF2-40B4-BE49-F238E27FC236}">
              <a16:creationId xmlns="" xmlns:a16="http://schemas.microsoft.com/office/drawing/2014/main" id="{00000000-0008-0000-0200-000026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39" name="Line 4">
          <a:extLst>
            <a:ext uri="{FF2B5EF4-FFF2-40B4-BE49-F238E27FC236}">
              <a16:creationId xmlns="" xmlns:a16="http://schemas.microsoft.com/office/drawing/2014/main" id="{00000000-0008-0000-0200-000027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40" name="Line 6">
          <a:extLst>
            <a:ext uri="{FF2B5EF4-FFF2-40B4-BE49-F238E27FC236}">
              <a16:creationId xmlns="" xmlns:a16="http://schemas.microsoft.com/office/drawing/2014/main" id="{00000000-0008-0000-0200-000028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41" name="Line 7">
          <a:extLst>
            <a:ext uri="{FF2B5EF4-FFF2-40B4-BE49-F238E27FC236}">
              <a16:creationId xmlns="" xmlns:a16="http://schemas.microsoft.com/office/drawing/2014/main" id="{00000000-0008-0000-0200-000029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42" name="Line 8">
          <a:extLst>
            <a:ext uri="{FF2B5EF4-FFF2-40B4-BE49-F238E27FC236}">
              <a16:creationId xmlns="" xmlns:a16="http://schemas.microsoft.com/office/drawing/2014/main" id="{00000000-0008-0000-0200-00002A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43" name="Line 9">
          <a:extLst>
            <a:ext uri="{FF2B5EF4-FFF2-40B4-BE49-F238E27FC236}">
              <a16:creationId xmlns="" xmlns:a16="http://schemas.microsoft.com/office/drawing/2014/main" id="{00000000-0008-0000-0200-00002B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44" name="Line 10">
          <a:extLst>
            <a:ext uri="{FF2B5EF4-FFF2-40B4-BE49-F238E27FC236}">
              <a16:creationId xmlns="" xmlns:a16="http://schemas.microsoft.com/office/drawing/2014/main" id="{00000000-0008-0000-0200-00002C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45" name="Line 11">
          <a:extLst>
            <a:ext uri="{FF2B5EF4-FFF2-40B4-BE49-F238E27FC236}">
              <a16:creationId xmlns="" xmlns:a16="http://schemas.microsoft.com/office/drawing/2014/main" id="{00000000-0008-0000-0200-00002D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46" name="Line 12">
          <a:extLst>
            <a:ext uri="{FF2B5EF4-FFF2-40B4-BE49-F238E27FC236}">
              <a16:creationId xmlns="" xmlns:a16="http://schemas.microsoft.com/office/drawing/2014/main" id="{00000000-0008-0000-0200-00002E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47" name="Line 2">
          <a:extLst>
            <a:ext uri="{FF2B5EF4-FFF2-40B4-BE49-F238E27FC236}">
              <a16:creationId xmlns="" xmlns:a16="http://schemas.microsoft.com/office/drawing/2014/main" id="{00000000-0008-0000-0200-00002F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48" name="Line 3">
          <a:extLst>
            <a:ext uri="{FF2B5EF4-FFF2-40B4-BE49-F238E27FC236}">
              <a16:creationId xmlns="" xmlns:a16="http://schemas.microsoft.com/office/drawing/2014/main" id="{00000000-0008-0000-0200-000030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49" name="Line 4">
          <a:extLst>
            <a:ext uri="{FF2B5EF4-FFF2-40B4-BE49-F238E27FC236}">
              <a16:creationId xmlns="" xmlns:a16="http://schemas.microsoft.com/office/drawing/2014/main" id="{00000000-0008-0000-0200-000031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109</xdr:row>
      <xdr:rowOff>0</xdr:rowOff>
    </xdr:from>
    <xdr:ext cx="0" cy="0"/>
    <xdr:sp macro="" textlink="">
      <xdr:nvSpPr>
        <xdr:cNvPr id="50" name="Line 5">
          <a:extLst>
            <a:ext uri="{FF2B5EF4-FFF2-40B4-BE49-F238E27FC236}">
              <a16:creationId xmlns="" xmlns:a16="http://schemas.microsoft.com/office/drawing/2014/main" id="{00000000-0008-0000-0200-000032000000}"/>
            </a:ext>
          </a:extLst>
        </xdr:cNvPr>
        <xdr:cNvSpPr>
          <a:spLocks noChangeShapeType="1"/>
        </xdr:cNvSpPr>
      </xdr:nvSpPr>
      <xdr:spPr bwMode="auto">
        <a:xfrm>
          <a:off x="3362325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51" name="Line 6">
          <a:extLst>
            <a:ext uri="{FF2B5EF4-FFF2-40B4-BE49-F238E27FC236}">
              <a16:creationId xmlns="" xmlns:a16="http://schemas.microsoft.com/office/drawing/2014/main" id="{00000000-0008-0000-0200-000033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52" name="Line 7">
          <a:extLst>
            <a:ext uri="{FF2B5EF4-FFF2-40B4-BE49-F238E27FC236}">
              <a16:creationId xmlns="" xmlns:a16="http://schemas.microsoft.com/office/drawing/2014/main" id="{00000000-0008-0000-0200-000034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53" name="Line 8">
          <a:extLst>
            <a:ext uri="{FF2B5EF4-FFF2-40B4-BE49-F238E27FC236}">
              <a16:creationId xmlns="" xmlns:a16="http://schemas.microsoft.com/office/drawing/2014/main" id="{00000000-0008-0000-0200-000035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54" name="Line 9">
          <a:extLst>
            <a:ext uri="{FF2B5EF4-FFF2-40B4-BE49-F238E27FC236}">
              <a16:creationId xmlns="" xmlns:a16="http://schemas.microsoft.com/office/drawing/2014/main" id="{00000000-0008-0000-0200-000036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55" name="Line 10">
          <a:extLst>
            <a:ext uri="{FF2B5EF4-FFF2-40B4-BE49-F238E27FC236}">
              <a16:creationId xmlns="" xmlns:a16="http://schemas.microsoft.com/office/drawing/2014/main" id="{00000000-0008-0000-0200-000037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56" name="Line 11">
          <a:extLst>
            <a:ext uri="{FF2B5EF4-FFF2-40B4-BE49-F238E27FC236}">
              <a16:creationId xmlns="" xmlns:a16="http://schemas.microsoft.com/office/drawing/2014/main" id="{00000000-0008-0000-0200-000038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57" name="Line 12">
          <a:extLst>
            <a:ext uri="{FF2B5EF4-FFF2-40B4-BE49-F238E27FC236}">
              <a16:creationId xmlns="" xmlns:a16="http://schemas.microsoft.com/office/drawing/2014/main" id="{00000000-0008-0000-0200-000039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58" name="Line 2">
          <a:extLst>
            <a:ext uri="{FF2B5EF4-FFF2-40B4-BE49-F238E27FC236}">
              <a16:creationId xmlns="" xmlns:a16="http://schemas.microsoft.com/office/drawing/2014/main" id="{00000000-0008-0000-0200-00003A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59" name="Line 3">
          <a:extLst>
            <a:ext uri="{FF2B5EF4-FFF2-40B4-BE49-F238E27FC236}">
              <a16:creationId xmlns="" xmlns:a16="http://schemas.microsoft.com/office/drawing/2014/main" id="{00000000-0008-0000-0200-00003B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60" name="Line 4">
          <a:extLst>
            <a:ext uri="{FF2B5EF4-FFF2-40B4-BE49-F238E27FC236}">
              <a16:creationId xmlns="" xmlns:a16="http://schemas.microsoft.com/office/drawing/2014/main" id="{00000000-0008-0000-0200-00003C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61" name="Line 6">
          <a:extLst>
            <a:ext uri="{FF2B5EF4-FFF2-40B4-BE49-F238E27FC236}">
              <a16:creationId xmlns="" xmlns:a16="http://schemas.microsoft.com/office/drawing/2014/main" id="{00000000-0008-0000-0200-00003D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62" name="Line 7">
          <a:extLst>
            <a:ext uri="{FF2B5EF4-FFF2-40B4-BE49-F238E27FC236}">
              <a16:creationId xmlns="" xmlns:a16="http://schemas.microsoft.com/office/drawing/2014/main" id="{00000000-0008-0000-0200-00003E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63" name="Line 8">
          <a:extLst>
            <a:ext uri="{FF2B5EF4-FFF2-40B4-BE49-F238E27FC236}">
              <a16:creationId xmlns="" xmlns:a16="http://schemas.microsoft.com/office/drawing/2014/main" id="{00000000-0008-0000-0200-00003F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64" name="Line 9">
          <a:extLst>
            <a:ext uri="{FF2B5EF4-FFF2-40B4-BE49-F238E27FC236}">
              <a16:creationId xmlns="" xmlns:a16="http://schemas.microsoft.com/office/drawing/2014/main" id="{00000000-0008-0000-0200-000040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65" name="Line 10">
          <a:extLst>
            <a:ext uri="{FF2B5EF4-FFF2-40B4-BE49-F238E27FC236}">
              <a16:creationId xmlns="" xmlns:a16="http://schemas.microsoft.com/office/drawing/2014/main" id="{00000000-0008-0000-0200-000041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66" name="Line 11">
          <a:extLst>
            <a:ext uri="{FF2B5EF4-FFF2-40B4-BE49-F238E27FC236}">
              <a16:creationId xmlns="" xmlns:a16="http://schemas.microsoft.com/office/drawing/2014/main" id="{00000000-0008-0000-0200-000042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109</xdr:row>
      <xdr:rowOff>0</xdr:rowOff>
    </xdr:from>
    <xdr:ext cx="0" cy="0"/>
    <xdr:sp macro="" textlink="">
      <xdr:nvSpPr>
        <xdr:cNvPr id="67" name="Line 12">
          <a:extLst>
            <a:ext uri="{FF2B5EF4-FFF2-40B4-BE49-F238E27FC236}">
              <a16:creationId xmlns="" xmlns:a16="http://schemas.microsoft.com/office/drawing/2014/main" id="{00000000-0008-0000-0200-000043000000}"/>
            </a:ext>
          </a:extLst>
        </xdr:cNvPr>
        <xdr:cNvSpPr>
          <a:spLocks noChangeShapeType="1"/>
        </xdr:cNvSpPr>
      </xdr:nvSpPr>
      <xdr:spPr bwMode="auto">
        <a:xfrm>
          <a:off x="3200400" y="56454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657225</xdr:colOff>
      <xdr:row>28</xdr:row>
      <xdr:rowOff>0</xdr:rowOff>
    </xdr:from>
    <xdr:ext cx="9525" cy="0"/>
    <xdr:sp macro="" textlink="">
      <xdr:nvSpPr>
        <xdr:cNvPr id="104" name="Oval 1">
          <a:extLst>
            <a:ext uri="{FF2B5EF4-FFF2-40B4-BE49-F238E27FC236}">
              <a16:creationId xmlns="" xmlns:a16="http://schemas.microsoft.com/office/drawing/2014/main" id="{00000000-0008-0000-0300-000068000000}"/>
            </a:ext>
          </a:extLst>
        </xdr:cNvPr>
        <xdr:cNvSpPr>
          <a:spLocks noChangeArrowheads="1"/>
        </xdr:cNvSpPr>
      </xdr:nvSpPr>
      <xdr:spPr bwMode="auto">
        <a:xfrm>
          <a:off x="3905250" y="84201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05" name="Line 2">
          <a:extLst>
            <a:ext uri="{FF2B5EF4-FFF2-40B4-BE49-F238E27FC236}">
              <a16:creationId xmlns="" xmlns:a16="http://schemas.microsoft.com/office/drawing/2014/main" id="{00000000-0008-0000-0300-000069000000}"/>
            </a:ext>
          </a:extLst>
        </xdr:cNvPr>
        <xdr:cNvSpPr>
          <a:spLocks noChangeShapeType="1"/>
        </xdr:cNvSpPr>
      </xdr:nvSpPr>
      <xdr:spPr bwMode="auto">
        <a:xfrm>
          <a:off x="3905250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06" name="Line 3">
          <a:extLst>
            <a:ext uri="{FF2B5EF4-FFF2-40B4-BE49-F238E27FC236}">
              <a16:creationId xmlns="" xmlns:a16="http://schemas.microsoft.com/office/drawing/2014/main" id="{00000000-0008-0000-0300-00006A000000}"/>
            </a:ext>
          </a:extLst>
        </xdr:cNvPr>
        <xdr:cNvSpPr>
          <a:spLocks noChangeShapeType="1"/>
        </xdr:cNvSpPr>
      </xdr:nvSpPr>
      <xdr:spPr bwMode="auto">
        <a:xfrm>
          <a:off x="3905250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07" name="Line 4">
          <a:extLst>
            <a:ext uri="{FF2B5EF4-FFF2-40B4-BE49-F238E27FC236}">
              <a16:creationId xmlns="" xmlns:a16="http://schemas.microsoft.com/office/drawing/2014/main" id="{00000000-0008-0000-0300-00006B000000}"/>
            </a:ext>
          </a:extLst>
        </xdr:cNvPr>
        <xdr:cNvSpPr>
          <a:spLocks noChangeShapeType="1"/>
        </xdr:cNvSpPr>
      </xdr:nvSpPr>
      <xdr:spPr bwMode="auto">
        <a:xfrm>
          <a:off x="3905250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666750</xdr:colOff>
      <xdr:row>28</xdr:row>
      <xdr:rowOff>0</xdr:rowOff>
    </xdr:from>
    <xdr:ext cx="0" cy="0"/>
    <xdr:sp macro="" textlink="">
      <xdr:nvSpPr>
        <xdr:cNvPr id="108" name="Line 5">
          <a:extLst>
            <a:ext uri="{FF2B5EF4-FFF2-40B4-BE49-F238E27FC236}">
              <a16:creationId xmlns="" xmlns:a16="http://schemas.microsoft.com/office/drawing/2014/main" id="{00000000-0008-0000-0300-00006C000000}"/>
            </a:ext>
          </a:extLst>
        </xdr:cNvPr>
        <xdr:cNvSpPr>
          <a:spLocks noChangeShapeType="1"/>
        </xdr:cNvSpPr>
      </xdr:nvSpPr>
      <xdr:spPr bwMode="auto">
        <a:xfrm>
          <a:off x="3905250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09" name="Line 6">
          <a:extLst>
            <a:ext uri="{FF2B5EF4-FFF2-40B4-BE49-F238E27FC236}">
              <a16:creationId xmlns="" xmlns:a16="http://schemas.microsoft.com/office/drawing/2014/main" id="{00000000-0008-0000-0300-00006D000000}"/>
            </a:ext>
          </a:extLst>
        </xdr:cNvPr>
        <xdr:cNvSpPr>
          <a:spLocks noChangeShapeType="1"/>
        </xdr:cNvSpPr>
      </xdr:nvSpPr>
      <xdr:spPr bwMode="auto">
        <a:xfrm>
          <a:off x="3905250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10" name="Line 7">
          <a:extLst>
            <a:ext uri="{FF2B5EF4-FFF2-40B4-BE49-F238E27FC236}">
              <a16:creationId xmlns="" xmlns:a16="http://schemas.microsoft.com/office/drawing/2014/main" id="{00000000-0008-0000-0300-00006E000000}"/>
            </a:ext>
          </a:extLst>
        </xdr:cNvPr>
        <xdr:cNvSpPr>
          <a:spLocks noChangeShapeType="1"/>
        </xdr:cNvSpPr>
      </xdr:nvSpPr>
      <xdr:spPr bwMode="auto">
        <a:xfrm>
          <a:off x="3905250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11" name="Line 8">
          <a:extLst>
            <a:ext uri="{FF2B5EF4-FFF2-40B4-BE49-F238E27FC236}">
              <a16:creationId xmlns="" xmlns:a16="http://schemas.microsoft.com/office/drawing/2014/main" id="{00000000-0008-0000-0300-00006F000000}"/>
            </a:ext>
          </a:extLst>
        </xdr:cNvPr>
        <xdr:cNvSpPr>
          <a:spLocks noChangeShapeType="1"/>
        </xdr:cNvSpPr>
      </xdr:nvSpPr>
      <xdr:spPr bwMode="auto">
        <a:xfrm>
          <a:off x="3905250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12" name="Line 9">
          <a:extLst>
            <a:ext uri="{FF2B5EF4-FFF2-40B4-BE49-F238E27FC236}">
              <a16:creationId xmlns="" xmlns:a16="http://schemas.microsoft.com/office/drawing/2014/main" id="{00000000-0008-0000-0300-000070000000}"/>
            </a:ext>
          </a:extLst>
        </xdr:cNvPr>
        <xdr:cNvSpPr>
          <a:spLocks noChangeShapeType="1"/>
        </xdr:cNvSpPr>
      </xdr:nvSpPr>
      <xdr:spPr bwMode="auto">
        <a:xfrm>
          <a:off x="3905250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13" name="Line 10">
          <a:extLst>
            <a:ext uri="{FF2B5EF4-FFF2-40B4-BE49-F238E27FC236}">
              <a16:creationId xmlns="" xmlns:a16="http://schemas.microsoft.com/office/drawing/2014/main" id="{00000000-0008-0000-0300-000071000000}"/>
            </a:ext>
          </a:extLst>
        </xdr:cNvPr>
        <xdr:cNvSpPr>
          <a:spLocks noChangeShapeType="1"/>
        </xdr:cNvSpPr>
      </xdr:nvSpPr>
      <xdr:spPr bwMode="auto">
        <a:xfrm>
          <a:off x="3905250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14" name="Line 11">
          <a:extLst>
            <a:ext uri="{FF2B5EF4-FFF2-40B4-BE49-F238E27FC236}">
              <a16:creationId xmlns="" xmlns:a16="http://schemas.microsoft.com/office/drawing/2014/main" id="{00000000-0008-0000-0300-000072000000}"/>
            </a:ext>
          </a:extLst>
        </xdr:cNvPr>
        <xdr:cNvSpPr>
          <a:spLocks noChangeShapeType="1"/>
        </xdr:cNvSpPr>
      </xdr:nvSpPr>
      <xdr:spPr bwMode="auto">
        <a:xfrm>
          <a:off x="3905250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15" name="Line 12">
          <a:extLst>
            <a:ext uri="{FF2B5EF4-FFF2-40B4-BE49-F238E27FC236}">
              <a16:creationId xmlns="" xmlns:a16="http://schemas.microsoft.com/office/drawing/2014/main" id="{00000000-0008-0000-0300-000073000000}"/>
            </a:ext>
          </a:extLst>
        </xdr:cNvPr>
        <xdr:cNvSpPr>
          <a:spLocks noChangeShapeType="1"/>
        </xdr:cNvSpPr>
      </xdr:nvSpPr>
      <xdr:spPr bwMode="auto">
        <a:xfrm>
          <a:off x="3905250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17" name="Line 2">
          <a:extLst>
            <a:ext uri="{FF2B5EF4-FFF2-40B4-BE49-F238E27FC236}">
              <a16:creationId xmlns="" xmlns:a16="http://schemas.microsoft.com/office/drawing/2014/main" id="{00000000-0008-0000-0300-000075000000}"/>
            </a:ext>
          </a:extLst>
        </xdr:cNvPr>
        <xdr:cNvSpPr>
          <a:spLocks noChangeShapeType="1"/>
        </xdr:cNvSpPr>
      </xdr:nvSpPr>
      <xdr:spPr bwMode="auto">
        <a:xfrm>
          <a:off x="2066925" y="815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18" name="Line 3">
          <a:extLst>
            <a:ext uri="{FF2B5EF4-FFF2-40B4-BE49-F238E27FC236}">
              <a16:creationId xmlns="" xmlns:a16="http://schemas.microsoft.com/office/drawing/2014/main" id="{00000000-0008-0000-0300-000076000000}"/>
            </a:ext>
          </a:extLst>
        </xdr:cNvPr>
        <xdr:cNvSpPr>
          <a:spLocks noChangeShapeType="1"/>
        </xdr:cNvSpPr>
      </xdr:nvSpPr>
      <xdr:spPr bwMode="auto">
        <a:xfrm>
          <a:off x="2066925" y="815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19" name="Line 4">
          <a:extLst>
            <a:ext uri="{FF2B5EF4-FFF2-40B4-BE49-F238E27FC236}">
              <a16:creationId xmlns="" xmlns:a16="http://schemas.microsoft.com/office/drawing/2014/main" id="{00000000-0008-0000-0300-000077000000}"/>
            </a:ext>
          </a:extLst>
        </xdr:cNvPr>
        <xdr:cNvSpPr>
          <a:spLocks noChangeShapeType="1"/>
        </xdr:cNvSpPr>
      </xdr:nvSpPr>
      <xdr:spPr bwMode="auto">
        <a:xfrm>
          <a:off x="2066925" y="815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27</xdr:row>
      <xdr:rowOff>0</xdr:rowOff>
    </xdr:from>
    <xdr:ext cx="0" cy="0"/>
    <xdr:sp macro="" textlink="">
      <xdr:nvSpPr>
        <xdr:cNvPr id="120" name="Line 5">
          <a:extLst>
            <a:ext uri="{FF2B5EF4-FFF2-40B4-BE49-F238E27FC236}">
              <a16:creationId xmlns="" xmlns:a16="http://schemas.microsoft.com/office/drawing/2014/main" id="{00000000-0008-0000-0300-000078000000}"/>
            </a:ext>
          </a:extLst>
        </xdr:cNvPr>
        <xdr:cNvSpPr>
          <a:spLocks noChangeShapeType="1"/>
        </xdr:cNvSpPr>
      </xdr:nvSpPr>
      <xdr:spPr bwMode="auto">
        <a:xfrm>
          <a:off x="2228850" y="815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21" name="Line 6">
          <a:extLst>
            <a:ext uri="{FF2B5EF4-FFF2-40B4-BE49-F238E27FC236}">
              <a16:creationId xmlns="" xmlns:a16="http://schemas.microsoft.com/office/drawing/2014/main" id="{00000000-0008-0000-0300-000079000000}"/>
            </a:ext>
          </a:extLst>
        </xdr:cNvPr>
        <xdr:cNvSpPr>
          <a:spLocks noChangeShapeType="1"/>
        </xdr:cNvSpPr>
      </xdr:nvSpPr>
      <xdr:spPr bwMode="auto">
        <a:xfrm>
          <a:off x="2066925" y="815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22" name="Line 7">
          <a:extLst>
            <a:ext uri="{FF2B5EF4-FFF2-40B4-BE49-F238E27FC236}">
              <a16:creationId xmlns="" xmlns:a16="http://schemas.microsoft.com/office/drawing/2014/main" id="{00000000-0008-0000-0300-00007A000000}"/>
            </a:ext>
          </a:extLst>
        </xdr:cNvPr>
        <xdr:cNvSpPr>
          <a:spLocks noChangeShapeType="1"/>
        </xdr:cNvSpPr>
      </xdr:nvSpPr>
      <xdr:spPr bwMode="auto">
        <a:xfrm>
          <a:off x="2066925" y="815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23" name="Line 8">
          <a:extLst>
            <a:ext uri="{FF2B5EF4-FFF2-40B4-BE49-F238E27FC236}">
              <a16:creationId xmlns="" xmlns:a16="http://schemas.microsoft.com/office/drawing/2014/main" id="{00000000-0008-0000-0300-00007B000000}"/>
            </a:ext>
          </a:extLst>
        </xdr:cNvPr>
        <xdr:cNvSpPr>
          <a:spLocks noChangeShapeType="1"/>
        </xdr:cNvSpPr>
      </xdr:nvSpPr>
      <xdr:spPr bwMode="auto">
        <a:xfrm>
          <a:off x="2066925" y="815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24" name="Line 9">
          <a:extLst>
            <a:ext uri="{FF2B5EF4-FFF2-40B4-BE49-F238E27FC236}">
              <a16:creationId xmlns="" xmlns:a16="http://schemas.microsoft.com/office/drawing/2014/main" id="{00000000-0008-0000-0300-00007C000000}"/>
            </a:ext>
          </a:extLst>
        </xdr:cNvPr>
        <xdr:cNvSpPr>
          <a:spLocks noChangeShapeType="1"/>
        </xdr:cNvSpPr>
      </xdr:nvSpPr>
      <xdr:spPr bwMode="auto">
        <a:xfrm>
          <a:off x="2066925" y="815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25" name="Line 10">
          <a:extLst>
            <a:ext uri="{FF2B5EF4-FFF2-40B4-BE49-F238E27FC236}">
              <a16:creationId xmlns="" xmlns:a16="http://schemas.microsoft.com/office/drawing/2014/main" id="{00000000-0008-0000-0300-00007D000000}"/>
            </a:ext>
          </a:extLst>
        </xdr:cNvPr>
        <xdr:cNvSpPr>
          <a:spLocks noChangeShapeType="1"/>
        </xdr:cNvSpPr>
      </xdr:nvSpPr>
      <xdr:spPr bwMode="auto">
        <a:xfrm>
          <a:off x="2066925" y="815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26" name="Line 11">
          <a:extLst>
            <a:ext uri="{FF2B5EF4-FFF2-40B4-BE49-F238E27FC236}">
              <a16:creationId xmlns="" xmlns:a16="http://schemas.microsoft.com/office/drawing/2014/main" id="{00000000-0008-0000-0300-00007E000000}"/>
            </a:ext>
          </a:extLst>
        </xdr:cNvPr>
        <xdr:cNvSpPr>
          <a:spLocks noChangeShapeType="1"/>
        </xdr:cNvSpPr>
      </xdr:nvSpPr>
      <xdr:spPr bwMode="auto">
        <a:xfrm>
          <a:off x="2066925" y="815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127" name="Line 12">
          <a:extLst>
            <a:ext uri="{FF2B5EF4-FFF2-40B4-BE49-F238E27FC236}">
              <a16:creationId xmlns="" xmlns:a16="http://schemas.microsoft.com/office/drawing/2014/main" id="{00000000-0008-0000-0300-00007F000000}"/>
            </a:ext>
          </a:extLst>
        </xdr:cNvPr>
        <xdr:cNvSpPr>
          <a:spLocks noChangeShapeType="1"/>
        </xdr:cNvSpPr>
      </xdr:nvSpPr>
      <xdr:spPr bwMode="auto">
        <a:xfrm>
          <a:off x="2066925" y="815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29" name="Line 2">
          <a:extLst>
            <a:ext uri="{FF2B5EF4-FFF2-40B4-BE49-F238E27FC236}">
              <a16:creationId xmlns="" xmlns:a16="http://schemas.microsoft.com/office/drawing/2014/main" id="{00000000-0008-0000-0300-000081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30" name="Line 3">
          <a:extLst>
            <a:ext uri="{FF2B5EF4-FFF2-40B4-BE49-F238E27FC236}">
              <a16:creationId xmlns="" xmlns:a16="http://schemas.microsoft.com/office/drawing/2014/main" id="{00000000-0008-0000-0300-000082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31" name="Line 4">
          <a:extLst>
            <a:ext uri="{FF2B5EF4-FFF2-40B4-BE49-F238E27FC236}">
              <a16:creationId xmlns="" xmlns:a16="http://schemas.microsoft.com/office/drawing/2014/main" id="{00000000-0008-0000-0300-000083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26</xdr:row>
      <xdr:rowOff>0</xdr:rowOff>
    </xdr:from>
    <xdr:ext cx="0" cy="0"/>
    <xdr:sp macro="" textlink="">
      <xdr:nvSpPr>
        <xdr:cNvPr id="132" name="Line 5">
          <a:extLst>
            <a:ext uri="{FF2B5EF4-FFF2-40B4-BE49-F238E27FC236}">
              <a16:creationId xmlns="" xmlns:a16="http://schemas.microsoft.com/office/drawing/2014/main" id="{00000000-0008-0000-0300-000084000000}"/>
            </a:ext>
          </a:extLst>
        </xdr:cNvPr>
        <xdr:cNvSpPr>
          <a:spLocks noChangeShapeType="1"/>
        </xdr:cNvSpPr>
      </xdr:nvSpPr>
      <xdr:spPr bwMode="auto">
        <a:xfrm>
          <a:off x="222885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33" name="Line 6">
          <a:extLst>
            <a:ext uri="{FF2B5EF4-FFF2-40B4-BE49-F238E27FC236}">
              <a16:creationId xmlns="" xmlns:a16="http://schemas.microsoft.com/office/drawing/2014/main" id="{00000000-0008-0000-0300-000085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34" name="Line 7">
          <a:extLst>
            <a:ext uri="{FF2B5EF4-FFF2-40B4-BE49-F238E27FC236}">
              <a16:creationId xmlns="" xmlns:a16="http://schemas.microsoft.com/office/drawing/2014/main" id="{00000000-0008-0000-0300-000086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35" name="Line 8">
          <a:extLst>
            <a:ext uri="{FF2B5EF4-FFF2-40B4-BE49-F238E27FC236}">
              <a16:creationId xmlns="" xmlns:a16="http://schemas.microsoft.com/office/drawing/2014/main" id="{00000000-0008-0000-0300-000087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36" name="Line 9">
          <a:extLst>
            <a:ext uri="{FF2B5EF4-FFF2-40B4-BE49-F238E27FC236}">
              <a16:creationId xmlns="" xmlns:a16="http://schemas.microsoft.com/office/drawing/2014/main" id="{00000000-0008-0000-0300-000088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37" name="Line 10">
          <a:extLst>
            <a:ext uri="{FF2B5EF4-FFF2-40B4-BE49-F238E27FC236}">
              <a16:creationId xmlns="" xmlns:a16="http://schemas.microsoft.com/office/drawing/2014/main" id="{00000000-0008-0000-0300-000089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38" name="Line 11">
          <a:extLst>
            <a:ext uri="{FF2B5EF4-FFF2-40B4-BE49-F238E27FC236}">
              <a16:creationId xmlns="" xmlns:a16="http://schemas.microsoft.com/office/drawing/2014/main" id="{00000000-0008-0000-0300-00008A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39" name="Line 12">
          <a:extLst>
            <a:ext uri="{FF2B5EF4-FFF2-40B4-BE49-F238E27FC236}">
              <a16:creationId xmlns="" xmlns:a16="http://schemas.microsoft.com/office/drawing/2014/main" id="{00000000-0008-0000-0300-00008B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41" name="Line 2">
          <a:extLst>
            <a:ext uri="{FF2B5EF4-FFF2-40B4-BE49-F238E27FC236}">
              <a16:creationId xmlns="" xmlns:a16="http://schemas.microsoft.com/office/drawing/2014/main" id="{00000000-0008-0000-0300-00008D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42" name="Line 3">
          <a:extLst>
            <a:ext uri="{FF2B5EF4-FFF2-40B4-BE49-F238E27FC236}">
              <a16:creationId xmlns="" xmlns:a16="http://schemas.microsoft.com/office/drawing/2014/main" id="{00000000-0008-0000-0300-00008E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43" name="Line 4">
          <a:extLst>
            <a:ext uri="{FF2B5EF4-FFF2-40B4-BE49-F238E27FC236}">
              <a16:creationId xmlns="" xmlns:a16="http://schemas.microsoft.com/office/drawing/2014/main" id="{00000000-0008-0000-0300-00008F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26</xdr:row>
      <xdr:rowOff>0</xdr:rowOff>
    </xdr:from>
    <xdr:ext cx="0" cy="0"/>
    <xdr:sp macro="" textlink="">
      <xdr:nvSpPr>
        <xdr:cNvPr id="144" name="Line 5">
          <a:extLst>
            <a:ext uri="{FF2B5EF4-FFF2-40B4-BE49-F238E27FC236}">
              <a16:creationId xmlns="" xmlns:a16="http://schemas.microsoft.com/office/drawing/2014/main" id="{00000000-0008-0000-0300-000090000000}"/>
            </a:ext>
          </a:extLst>
        </xdr:cNvPr>
        <xdr:cNvSpPr>
          <a:spLocks noChangeShapeType="1"/>
        </xdr:cNvSpPr>
      </xdr:nvSpPr>
      <xdr:spPr bwMode="auto">
        <a:xfrm>
          <a:off x="222885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45" name="Line 6">
          <a:extLst>
            <a:ext uri="{FF2B5EF4-FFF2-40B4-BE49-F238E27FC236}">
              <a16:creationId xmlns="" xmlns:a16="http://schemas.microsoft.com/office/drawing/2014/main" id="{00000000-0008-0000-0300-000091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46" name="Line 7">
          <a:extLst>
            <a:ext uri="{FF2B5EF4-FFF2-40B4-BE49-F238E27FC236}">
              <a16:creationId xmlns="" xmlns:a16="http://schemas.microsoft.com/office/drawing/2014/main" id="{00000000-0008-0000-0300-000092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47" name="Line 8">
          <a:extLst>
            <a:ext uri="{FF2B5EF4-FFF2-40B4-BE49-F238E27FC236}">
              <a16:creationId xmlns="" xmlns:a16="http://schemas.microsoft.com/office/drawing/2014/main" id="{00000000-0008-0000-0300-000093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48" name="Line 9">
          <a:extLst>
            <a:ext uri="{FF2B5EF4-FFF2-40B4-BE49-F238E27FC236}">
              <a16:creationId xmlns="" xmlns:a16="http://schemas.microsoft.com/office/drawing/2014/main" id="{00000000-0008-0000-0300-000094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49" name="Line 10">
          <a:extLst>
            <a:ext uri="{FF2B5EF4-FFF2-40B4-BE49-F238E27FC236}">
              <a16:creationId xmlns="" xmlns:a16="http://schemas.microsoft.com/office/drawing/2014/main" id="{00000000-0008-0000-0300-000095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50" name="Line 11">
          <a:extLst>
            <a:ext uri="{FF2B5EF4-FFF2-40B4-BE49-F238E27FC236}">
              <a16:creationId xmlns="" xmlns:a16="http://schemas.microsoft.com/office/drawing/2014/main" id="{00000000-0008-0000-0300-000096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51" name="Line 12">
          <a:extLst>
            <a:ext uri="{FF2B5EF4-FFF2-40B4-BE49-F238E27FC236}">
              <a16:creationId xmlns="" xmlns:a16="http://schemas.microsoft.com/office/drawing/2014/main" id="{00000000-0008-0000-0300-000097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53" name="Line 2">
          <a:extLst>
            <a:ext uri="{FF2B5EF4-FFF2-40B4-BE49-F238E27FC236}">
              <a16:creationId xmlns="" xmlns:a16="http://schemas.microsoft.com/office/drawing/2014/main" id="{00000000-0008-0000-0300-000099000000}"/>
            </a:ext>
          </a:extLst>
        </xdr:cNvPr>
        <xdr:cNvSpPr>
          <a:spLocks noChangeShapeType="1"/>
        </xdr:cNvSpPr>
      </xdr:nvSpPr>
      <xdr:spPr bwMode="auto">
        <a:xfrm>
          <a:off x="206692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54" name="Line 3">
          <a:extLst>
            <a:ext uri="{FF2B5EF4-FFF2-40B4-BE49-F238E27FC236}">
              <a16:creationId xmlns="" xmlns:a16="http://schemas.microsoft.com/office/drawing/2014/main" id="{00000000-0008-0000-0300-00009A000000}"/>
            </a:ext>
          </a:extLst>
        </xdr:cNvPr>
        <xdr:cNvSpPr>
          <a:spLocks noChangeShapeType="1"/>
        </xdr:cNvSpPr>
      </xdr:nvSpPr>
      <xdr:spPr bwMode="auto">
        <a:xfrm>
          <a:off x="206692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55" name="Line 4">
          <a:extLst>
            <a:ext uri="{FF2B5EF4-FFF2-40B4-BE49-F238E27FC236}">
              <a16:creationId xmlns="" xmlns:a16="http://schemas.microsoft.com/office/drawing/2014/main" id="{00000000-0008-0000-0300-00009B000000}"/>
            </a:ext>
          </a:extLst>
        </xdr:cNvPr>
        <xdr:cNvSpPr>
          <a:spLocks noChangeShapeType="1"/>
        </xdr:cNvSpPr>
      </xdr:nvSpPr>
      <xdr:spPr bwMode="auto">
        <a:xfrm>
          <a:off x="206692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57" name="Line 6">
          <a:extLst>
            <a:ext uri="{FF2B5EF4-FFF2-40B4-BE49-F238E27FC236}">
              <a16:creationId xmlns="" xmlns:a16="http://schemas.microsoft.com/office/drawing/2014/main" id="{00000000-0008-0000-0300-00009D000000}"/>
            </a:ext>
          </a:extLst>
        </xdr:cNvPr>
        <xdr:cNvSpPr>
          <a:spLocks noChangeShapeType="1"/>
        </xdr:cNvSpPr>
      </xdr:nvSpPr>
      <xdr:spPr bwMode="auto">
        <a:xfrm>
          <a:off x="206692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58" name="Line 7">
          <a:extLst>
            <a:ext uri="{FF2B5EF4-FFF2-40B4-BE49-F238E27FC236}">
              <a16:creationId xmlns="" xmlns:a16="http://schemas.microsoft.com/office/drawing/2014/main" id="{00000000-0008-0000-0300-00009E000000}"/>
            </a:ext>
          </a:extLst>
        </xdr:cNvPr>
        <xdr:cNvSpPr>
          <a:spLocks noChangeShapeType="1"/>
        </xdr:cNvSpPr>
      </xdr:nvSpPr>
      <xdr:spPr bwMode="auto">
        <a:xfrm>
          <a:off x="206692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59" name="Line 8">
          <a:extLst>
            <a:ext uri="{FF2B5EF4-FFF2-40B4-BE49-F238E27FC236}">
              <a16:creationId xmlns="" xmlns:a16="http://schemas.microsoft.com/office/drawing/2014/main" id="{00000000-0008-0000-0300-00009F000000}"/>
            </a:ext>
          </a:extLst>
        </xdr:cNvPr>
        <xdr:cNvSpPr>
          <a:spLocks noChangeShapeType="1"/>
        </xdr:cNvSpPr>
      </xdr:nvSpPr>
      <xdr:spPr bwMode="auto">
        <a:xfrm>
          <a:off x="206692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60" name="Line 9">
          <a:extLst>
            <a:ext uri="{FF2B5EF4-FFF2-40B4-BE49-F238E27FC236}">
              <a16:creationId xmlns="" xmlns:a16="http://schemas.microsoft.com/office/drawing/2014/main" id="{00000000-0008-0000-0300-0000A0000000}"/>
            </a:ext>
          </a:extLst>
        </xdr:cNvPr>
        <xdr:cNvSpPr>
          <a:spLocks noChangeShapeType="1"/>
        </xdr:cNvSpPr>
      </xdr:nvSpPr>
      <xdr:spPr bwMode="auto">
        <a:xfrm>
          <a:off x="206692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61" name="Line 10">
          <a:extLst>
            <a:ext uri="{FF2B5EF4-FFF2-40B4-BE49-F238E27FC236}">
              <a16:creationId xmlns="" xmlns:a16="http://schemas.microsoft.com/office/drawing/2014/main" id="{00000000-0008-0000-0300-0000A1000000}"/>
            </a:ext>
          </a:extLst>
        </xdr:cNvPr>
        <xdr:cNvSpPr>
          <a:spLocks noChangeShapeType="1"/>
        </xdr:cNvSpPr>
      </xdr:nvSpPr>
      <xdr:spPr bwMode="auto">
        <a:xfrm>
          <a:off x="206692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62" name="Line 11">
          <a:extLst>
            <a:ext uri="{FF2B5EF4-FFF2-40B4-BE49-F238E27FC236}">
              <a16:creationId xmlns="" xmlns:a16="http://schemas.microsoft.com/office/drawing/2014/main" id="{00000000-0008-0000-0300-0000A2000000}"/>
            </a:ext>
          </a:extLst>
        </xdr:cNvPr>
        <xdr:cNvSpPr>
          <a:spLocks noChangeShapeType="1"/>
        </xdr:cNvSpPr>
      </xdr:nvSpPr>
      <xdr:spPr bwMode="auto">
        <a:xfrm>
          <a:off x="206692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163" name="Line 12">
          <a:extLst>
            <a:ext uri="{FF2B5EF4-FFF2-40B4-BE49-F238E27FC236}">
              <a16:creationId xmlns="" xmlns:a16="http://schemas.microsoft.com/office/drawing/2014/main" id="{00000000-0008-0000-0300-0000A3000000}"/>
            </a:ext>
          </a:extLst>
        </xdr:cNvPr>
        <xdr:cNvSpPr>
          <a:spLocks noChangeShapeType="1"/>
        </xdr:cNvSpPr>
      </xdr:nvSpPr>
      <xdr:spPr bwMode="auto">
        <a:xfrm>
          <a:off x="206692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64" name="Line 2">
          <a:extLst>
            <a:ext uri="{FF2B5EF4-FFF2-40B4-BE49-F238E27FC236}">
              <a16:creationId xmlns="" xmlns:a16="http://schemas.microsoft.com/office/drawing/2014/main" id="{00000000-0008-0000-0300-0000A4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65" name="Line 3">
          <a:extLst>
            <a:ext uri="{FF2B5EF4-FFF2-40B4-BE49-F238E27FC236}">
              <a16:creationId xmlns="" xmlns:a16="http://schemas.microsoft.com/office/drawing/2014/main" id="{00000000-0008-0000-0300-0000A5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66" name="Line 4">
          <a:extLst>
            <a:ext uri="{FF2B5EF4-FFF2-40B4-BE49-F238E27FC236}">
              <a16:creationId xmlns="" xmlns:a16="http://schemas.microsoft.com/office/drawing/2014/main" id="{00000000-0008-0000-0300-0000A6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26</xdr:row>
      <xdr:rowOff>0</xdr:rowOff>
    </xdr:from>
    <xdr:ext cx="0" cy="0"/>
    <xdr:sp macro="" textlink="">
      <xdr:nvSpPr>
        <xdr:cNvPr id="167" name="Line 5">
          <a:extLst>
            <a:ext uri="{FF2B5EF4-FFF2-40B4-BE49-F238E27FC236}">
              <a16:creationId xmlns="" xmlns:a16="http://schemas.microsoft.com/office/drawing/2014/main" id="{00000000-0008-0000-0300-0000A7000000}"/>
            </a:ext>
          </a:extLst>
        </xdr:cNvPr>
        <xdr:cNvSpPr>
          <a:spLocks noChangeShapeType="1"/>
        </xdr:cNvSpPr>
      </xdr:nvSpPr>
      <xdr:spPr bwMode="auto">
        <a:xfrm>
          <a:off x="222885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68" name="Line 6">
          <a:extLst>
            <a:ext uri="{FF2B5EF4-FFF2-40B4-BE49-F238E27FC236}">
              <a16:creationId xmlns="" xmlns:a16="http://schemas.microsoft.com/office/drawing/2014/main" id="{00000000-0008-0000-0300-0000A8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69" name="Line 7">
          <a:extLst>
            <a:ext uri="{FF2B5EF4-FFF2-40B4-BE49-F238E27FC236}">
              <a16:creationId xmlns="" xmlns:a16="http://schemas.microsoft.com/office/drawing/2014/main" id="{00000000-0008-0000-0300-0000A9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70" name="Line 8">
          <a:extLst>
            <a:ext uri="{FF2B5EF4-FFF2-40B4-BE49-F238E27FC236}">
              <a16:creationId xmlns="" xmlns:a16="http://schemas.microsoft.com/office/drawing/2014/main" id="{00000000-0008-0000-0300-0000AA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71" name="Line 9">
          <a:extLst>
            <a:ext uri="{FF2B5EF4-FFF2-40B4-BE49-F238E27FC236}">
              <a16:creationId xmlns="" xmlns:a16="http://schemas.microsoft.com/office/drawing/2014/main" id="{00000000-0008-0000-0300-0000AB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72" name="Line 10">
          <a:extLst>
            <a:ext uri="{FF2B5EF4-FFF2-40B4-BE49-F238E27FC236}">
              <a16:creationId xmlns="" xmlns:a16="http://schemas.microsoft.com/office/drawing/2014/main" id="{00000000-0008-0000-0300-0000AC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73" name="Line 11">
          <a:extLst>
            <a:ext uri="{FF2B5EF4-FFF2-40B4-BE49-F238E27FC236}">
              <a16:creationId xmlns="" xmlns:a16="http://schemas.microsoft.com/office/drawing/2014/main" id="{00000000-0008-0000-0300-0000AD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74" name="Line 12">
          <a:extLst>
            <a:ext uri="{FF2B5EF4-FFF2-40B4-BE49-F238E27FC236}">
              <a16:creationId xmlns="" xmlns:a16="http://schemas.microsoft.com/office/drawing/2014/main" id="{00000000-0008-0000-0300-0000AE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75" name="Line 2">
          <a:extLst>
            <a:ext uri="{FF2B5EF4-FFF2-40B4-BE49-F238E27FC236}">
              <a16:creationId xmlns="" xmlns:a16="http://schemas.microsoft.com/office/drawing/2014/main" id="{00000000-0008-0000-0300-0000AF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76" name="Line 3">
          <a:extLst>
            <a:ext uri="{FF2B5EF4-FFF2-40B4-BE49-F238E27FC236}">
              <a16:creationId xmlns="" xmlns:a16="http://schemas.microsoft.com/office/drawing/2014/main" id="{00000000-0008-0000-0300-0000B0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77" name="Line 4">
          <a:extLst>
            <a:ext uri="{FF2B5EF4-FFF2-40B4-BE49-F238E27FC236}">
              <a16:creationId xmlns="" xmlns:a16="http://schemas.microsoft.com/office/drawing/2014/main" id="{00000000-0008-0000-0300-0000B1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78" name="Line 6">
          <a:extLst>
            <a:ext uri="{FF2B5EF4-FFF2-40B4-BE49-F238E27FC236}">
              <a16:creationId xmlns="" xmlns:a16="http://schemas.microsoft.com/office/drawing/2014/main" id="{00000000-0008-0000-0300-0000B2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79" name="Line 7">
          <a:extLst>
            <a:ext uri="{FF2B5EF4-FFF2-40B4-BE49-F238E27FC236}">
              <a16:creationId xmlns="" xmlns:a16="http://schemas.microsoft.com/office/drawing/2014/main" id="{00000000-0008-0000-0300-0000B3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80" name="Line 8">
          <a:extLst>
            <a:ext uri="{FF2B5EF4-FFF2-40B4-BE49-F238E27FC236}">
              <a16:creationId xmlns="" xmlns:a16="http://schemas.microsoft.com/office/drawing/2014/main" id="{00000000-0008-0000-0300-0000B4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81" name="Line 9">
          <a:extLst>
            <a:ext uri="{FF2B5EF4-FFF2-40B4-BE49-F238E27FC236}">
              <a16:creationId xmlns="" xmlns:a16="http://schemas.microsoft.com/office/drawing/2014/main" id="{00000000-0008-0000-0300-0000B5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82" name="Line 10">
          <a:extLst>
            <a:ext uri="{FF2B5EF4-FFF2-40B4-BE49-F238E27FC236}">
              <a16:creationId xmlns="" xmlns:a16="http://schemas.microsoft.com/office/drawing/2014/main" id="{00000000-0008-0000-0300-0000B6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83" name="Line 11">
          <a:extLst>
            <a:ext uri="{FF2B5EF4-FFF2-40B4-BE49-F238E27FC236}">
              <a16:creationId xmlns="" xmlns:a16="http://schemas.microsoft.com/office/drawing/2014/main" id="{00000000-0008-0000-0300-0000B7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84" name="Line 12">
          <a:extLst>
            <a:ext uri="{FF2B5EF4-FFF2-40B4-BE49-F238E27FC236}">
              <a16:creationId xmlns="" xmlns:a16="http://schemas.microsoft.com/office/drawing/2014/main" id="{00000000-0008-0000-0300-0000B8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85" name="Line 2">
          <a:extLst>
            <a:ext uri="{FF2B5EF4-FFF2-40B4-BE49-F238E27FC236}">
              <a16:creationId xmlns="" xmlns:a16="http://schemas.microsoft.com/office/drawing/2014/main" id="{00000000-0008-0000-0300-0000B9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86" name="Line 3">
          <a:extLst>
            <a:ext uri="{FF2B5EF4-FFF2-40B4-BE49-F238E27FC236}">
              <a16:creationId xmlns="" xmlns:a16="http://schemas.microsoft.com/office/drawing/2014/main" id="{00000000-0008-0000-0300-0000BA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87" name="Line 4">
          <a:extLst>
            <a:ext uri="{FF2B5EF4-FFF2-40B4-BE49-F238E27FC236}">
              <a16:creationId xmlns="" xmlns:a16="http://schemas.microsoft.com/office/drawing/2014/main" id="{00000000-0008-0000-0300-0000BB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26</xdr:row>
      <xdr:rowOff>0</xdr:rowOff>
    </xdr:from>
    <xdr:ext cx="0" cy="0"/>
    <xdr:sp macro="" textlink="">
      <xdr:nvSpPr>
        <xdr:cNvPr id="188" name="Line 5">
          <a:extLst>
            <a:ext uri="{FF2B5EF4-FFF2-40B4-BE49-F238E27FC236}">
              <a16:creationId xmlns="" xmlns:a16="http://schemas.microsoft.com/office/drawing/2014/main" id="{00000000-0008-0000-0300-0000BC000000}"/>
            </a:ext>
          </a:extLst>
        </xdr:cNvPr>
        <xdr:cNvSpPr>
          <a:spLocks noChangeShapeType="1"/>
        </xdr:cNvSpPr>
      </xdr:nvSpPr>
      <xdr:spPr bwMode="auto">
        <a:xfrm>
          <a:off x="222885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89" name="Line 6">
          <a:extLst>
            <a:ext uri="{FF2B5EF4-FFF2-40B4-BE49-F238E27FC236}">
              <a16:creationId xmlns="" xmlns:a16="http://schemas.microsoft.com/office/drawing/2014/main" id="{00000000-0008-0000-0300-0000BD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90" name="Line 7">
          <a:extLst>
            <a:ext uri="{FF2B5EF4-FFF2-40B4-BE49-F238E27FC236}">
              <a16:creationId xmlns="" xmlns:a16="http://schemas.microsoft.com/office/drawing/2014/main" id="{00000000-0008-0000-0300-0000BE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91" name="Line 8">
          <a:extLst>
            <a:ext uri="{FF2B5EF4-FFF2-40B4-BE49-F238E27FC236}">
              <a16:creationId xmlns="" xmlns:a16="http://schemas.microsoft.com/office/drawing/2014/main" id="{00000000-0008-0000-0300-0000BF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92" name="Line 9">
          <a:extLst>
            <a:ext uri="{FF2B5EF4-FFF2-40B4-BE49-F238E27FC236}">
              <a16:creationId xmlns="" xmlns:a16="http://schemas.microsoft.com/office/drawing/2014/main" id="{00000000-0008-0000-0300-0000C0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93" name="Line 10">
          <a:extLst>
            <a:ext uri="{FF2B5EF4-FFF2-40B4-BE49-F238E27FC236}">
              <a16:creationId xmlns="" xmlns:a16="http://schemas.microsoft.com/office/drawing/2014/main" id="{00000000-0008-0000-0300-0000C1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94" name="Line 11">
          <a:extLst>
            <a:ext uri="{FF2B5EF4-FFF2-40B4-BE49-F238E27FC236}">
              <a16:creationId xmlns="" xmlns:a16="http://schemas.microsoft.com/office/drawing/2014/main" id="{00000000-0008-0000-0300-0000C2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95" name="Line 12">
          <a:extLst>
            <a:ext uri="{FF2B5EF4-FFF2-40B4-BE49-F238E27FC236}">
              <a16:creationId xmlns="" xmlns:a16="http://schemas.microsoft.com/office/drawing/2014/main" id="{00000000-0008-0000-0300-0000C3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96" name="Line 2">
          <a:extLst>
            <a:ext uri="{FF2B5EF4-FFF2-40B4-BE49-F238E27FC236}">
              <a16:creationId xmlns="" xmlns:a16="http://schemas.microsoft.com/office/drawing/2014/main" id="{00000000-0008-0000-0300-0000C4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97" name="Line 3">
          <a:extLst>
            <a:ext uri="{FF2B5EF4-FFF2-40B4-BE49-F238E27FC236}">
              <a16:creationId xmlns="" xmlns:a16="http://schemas.microsoft.com/office/drawing/2014/main" id="{00000000-0008-0000-0300-0000C5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98" name="Line 4">
          <a:extLst>
            <a:ext uri="{FF2B5EF4-FFF2-40B4-BE49-F238E27FC236}">
              <a16:creationId xmlns="" xmlns:a16="http://schemas.microsoft.com/office/drawing/2014/main" id="{00000000-0008-0000-0300-0000C6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199" name="Line 6">
          <a:extLst>
            <a:ext uri="{FF2B5EF4-FFF2-40B4-BE49-F238E27FC236}">
              <a16:creationId xmlns="" xmlns:a16="http://schemas.microsoft.com/office/drawing/2014/main" id="{00000000-0008-0000-0300-0000C7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00" name="Line 7">
          <a:extLst>
            <a:ext uri="{FF2B5EF4-FFF2-40B4-BE49-F238E27FC236}">
              <a16:creationId xmlns="" xmlns:a16="http://schemas.microsoft.com/office/drawing/2014/main" id="{00000000-0008-0000-0300-0000C8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01" name="Line 8">
          <a:extLst>
            <a:ext uri="{FF2B5EF4-FFF2-40B4-BE49-F238E27FC236}">
              <a16:creationId xmlns="" xmlns:a16="http://schemas.microsoft.com/office/drawing/2014/main" id="{00000000-0008-0000-0300-0000C9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02" name="Line 9">
          <a:extLst>
            <a:ext uri="{FF2B5EF4-FFF2-40B4-BE49-F238E27FC236}">
              <a16:creationId xmlns="" xmlns:a16="http://schemas.microsoft.com/office/drawing/2014/main" id="{00000000-0008-0000-0300-0000CA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03" name="Line 10">
          <a:extLst>
            <a:ext uri="{FF2B5EF4-FFF2-40B4-BE49-F238E27FC236}">
              <a16:creationId xmlns="" xmlns:a16="http://schemas.microsoft.com/office/drawing/2014/main" id="{00000000-0008-0000-0300-0000CB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04" name="Line 11">
          <a:extLst>
            <a:ext uri="{FF2B5EF4-FFF2-40B4-BE49-F238E27FC236}">
              <a16:creationId xmlns="" xmlns:a16="http://schemas.microsoft.com/office/drawing/2014/main" id="{00000000-0008-0000-0300-0000CC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05" name="Line 12">
          <a:extLst>
            <a:ext uri="{FF2B5EF4-FFF2-40B4-BE49-F238E27FC236}">
              <a16:creationId xmlns="" xmlns:a16="http://schemas.microsoft.com/office/drawing/2014/main" id="{00000000-0008-0000-0300-0000CD000000}"/>
            </a:ext>
          </a:extLst>
        </xdr:cNvPr>
        <xdr:cNvSpPr>
          <a:spLocks noChangeShapeType="1"/>
        </xdr:cNvSpPr>
      </xdr:nvSpPr>
      <xdr:spPr bwMode="auto">
        <a:xfrm>
          <a:off x="20669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657225</xdr:colOff>
      <xdr:row>28</xdr:row>
      <xdr:rowOff>0</xdr:rowOff>
    </xdr:from>
    <xdr:ext cx="9525" cy="0"/>
    <xdr:sp macro="" textlink="">
      <xdr:nvSpPr>
        <xdr:cNvPr id="99" name="Oval 1">
          <a:extLst>
            <a:ext uri="{FF2B5EF4-FFF2-40B4-BE49-F238E27FC236}">
              <a16:creationId xmlns="" xmlns:a16="http://schemas.microsoft.com/office/drawing/2014/main" id="{00000000-0008-0000-0300-000063000000}"/>
            </a:ext>
          </a:extLst>
        </xdr:cNvPr>
        <xdr:cNvSpPr>
          <a:spLocks noChangeArrowheads="1"/>
        </xdr:cNvSpPr>
      </xdr:nvSpPr>
      <xdr:spPr bwMode="auto">
        <a:xfrm>
          <a:off x="3905250" y="813435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00" name="Line 2">
          <a:extLst>
            <a:ext uri="{FF2B5EF4-FFF2-40B4-BE49-F238E27FC236}">
              <a16:creationId xmlns="" xmlns:a16="http://schemas.microsoft.com/office/drawing/2014/main" id="{00000000-0008-0000-0300-000064000000}"/>
            </a:ext>
          </a:extLst>
        </xdr:cNvPr>
        <xdr:cNvSpPr>
          <a:spLocks noChangeShapeType="1"/>
        </xdr:cNvSpPr>
      </xdr:nvSpPr>
      <xdr:spPr bwMode="auto">
        <a:xfrm>
          <a:off x="390525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01" name="Line 3">
          <a:extLst>
            <a:ext uri="{FF2B5EF4-FFF2-40B4-BE49-F238E27FC236}">
              <a16:creationId xmlns="" xmlns:a16="http://schemas.microsoft.com/office/drawing/2014/main" id="{00000000-0008-0000-0300-000065000000}"/>
            </a:ext>
          </a:extLst>
        </xdr:cNvPr>
        <xdr:cNvSpPr>
          <a:spLocks noChangeShapeType="1"/>
        </xdr:cNvSpPr>
      </xdr:nvSpPr>
      <xdr:spPr bwMode="auto">
        <a:xfrm>
          <a:off x="390525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02" name="Line 4">
          <a:extLst>
            <a:ext uri="{FF2B5EF4-FFF2-40B4-BE49-F238E27FC236}">
              <a16:creationId xmlns="" xmlns:a16="http://schemas.microsoft.com/office/drawing/2014/main" id="{00000000-0008-0000-0300-000066000000}"/>
            </a:ext>
          </a:extLst>
        </xdr:cNvPr>
        <xdr:cNvSpPr>
          <a:spLocks noChangeShapeType="1"/>
        </xdr:cNvSpPr>
      </xdr:nvSpPr>
      <xdr:spPr bwMode="auto">
        <a:xfrm>
          <a:off x="390525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666750</xdr:colOff>
      <xdr:row>28</xdr:row>
      <xdr:rowOff>0</xdr:rowOff>
    </xdr:from>
    <xdr:ext cx="0" cy="0"/>
    <xdr:sp macro="" textlink="">
      <xdr:nvSpPr>
        <xdr:cNvPr id="103" name="Line 5">
          <a:extLst>
            <a:ext uri="{FF2B5EF4-FFF2-40B4-BE49-F238E27FC236}">
              <a16:creationId xmlns="" xmlns:a16="http://schemas.microsoft.com/office/drawing/2014/main" id="{00000000-0008-0000-0300-000067000000}"/>
            </a:ext>
          </a:extLst>
        </xdr:cNvPr>
        <xdr:cNvSpPr>
          <a:spLocks noChangeShapeType="1"/>
        </xdr:cNvSpPr>
      </xdr:nvSpPr>
      <xdr:spPr bwMode="auto">
        <a:xfrm>
          <a:off x="390525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16" name="Line 6">
          <a:extLst>
            <a:ext uri="{FF2B5EF4-FFF2-40B4-BE49-F238E27FC236}">
              <a16:creationId xmlns="" xmlns:a16="http://schemas.microsoft.com/office/drawing/2014/main" id="{00000000-0008-0000-0300-000074000000}"/>
            </a:ext>
          </a:extLst>
        </xdr:cNvPr>
        <xdr:cNvSpPr>
          <a:spLocks noChangeShapeType="1"/>
        </xdr:cNvSpPr>
      </xdr:nvSpPr>
      <xdr:spPr bwMode="auto">
        <a:xfrm>
          <a:off x="390525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28" name="Line 7">
          <a:extLst>
            <a:ext uri="{FF2B5EF4-FFF2-40B4-BE49-F238E27FC236}">
              <a16:creationId xmlns="" xmlns:a16="http://schemas.microsoft.com/office/drawing/2014/main" id="{00000000-0008-0000-0300-000080000000}"/>
            </a:ext>
          </a:extLst>
        </xdr:cNvPr>
        <xdr:cNvSpPr>
          <a:spLocks noChangeShapeType="1"/>
        </xdr:cNvSpPr>
      </xdr:nvSpPr>
      <xdr:spPr bwMode="auto">
        <a:xfrm>
          <a:off x="390525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40" name="Line 8">
          <a:extLst>
            <a:ext uri="{FF2B5EF4-FFF2-40B4-BE49-F238E27FC236}">
              <a16:creationId xmlns="" xmlns:a16="http://schemas.microsoft.com/office/drawing/2014/main" id="{00000000-0008-0000-0300-00008C000000}"/>
            </a:ext>
          </a:extLst>
        </xdr:cNvPr>
        <xdr:cNvSpPr>
          <a:spLocks noChangeShapeType="1"/>
        </xdr:cNvSpPr>
      </xdr:nvSpPr>
      <xdr:spPr bwMode="auto">
        <a:xfrm>
          <a:off x="390525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52" name="Line 9">
          <a:extLst>
            <a:ext uri="{FF2B5EF4-FFF2-40B4-BE49-F238E27FC236}">
              <a16:creationId xmlns="" xmlns:a16="http://schemas.microsoft.com/office/drawing/2014/main" id="{00000000-0008-0000-0300-000098000000}"/>
            </a:ext>
          </a:extLst>
        </xdr:cNvPr>
        <xdr:cNvSpPr>
          <a:spLocks noChangeShapeType="1"/>
        </xdr:cNvSpPr>
      </xdr:nvSpPr>
      <xdr:spPr bwMode="auto">
        <a:xfrm>
          <a:off x="390525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156" name="Line 10">
          <a:extLst>
            <a:ext uri="{FF2B5EF4-FFF2-40B4-BE49-F238E27FC236}">
              <a16:creationId xmlns="" xmlns:a16="http://schemas.microsoft.com/office/drawing/2014/main" id="{00000000-0008-0000-0300-00009C000000}"/>
            </a:ext>
          </a:extLst>
        </xdr:cNvPr>
        <xdr:cNvSpPr>
          <a:spLocks noChangeShapeType="1"/>
        </xdr:cNvSpPr>
      </xdr:nvSpPr>
      <xdr:spPr bwMode="auto">
        <a:xfrm>
          <a:off x="390525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206" name="Line 11">
          <a:extLst>
            <a:ext uri="{FF2B5EF4-FFF2-40B4-BE49-F238E27FC236}">
              <a16:creationId xmlns="" xmlns:a16="http://schemas.microsoft.com/office/drawing/2014/main" id="{00000000-0008-0000-0300-0000CE000000}"/>
            </a:ext>
          </a:extLst>
        </xdr:cNvPr>
        <xdr:cNvSpPr>
          <a:spLocks noChangeShapeType="1"/>
        </xdr:cNvSpPr>
      </xdr:nvSpPr>
      <xdr:spPr bwMode="auto">
        <a:xfrm>
          <a:off x="390525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28</xdr:row>
      <xdr:rowOff>0</xdr:rowOff>
    </xdr:from>
    <xdr:ext cx="0" cy="0"/>
    <xdr:sp macro="" textlink="">
      <xdr:nvSpPr>
        <xdr:cNvPr id="207" name="Line 12">
          <a:extLst>
            <a:ext uri="{FF2B5EF4-FFF2-40B4-BE49-F238E27FC236}">
              <a16:creationId xmlns="" xmlns:a16="http://schemas.microsoft.com/office/drawing/2014/main" id="{00000000-0008-0000-0300-0000CF000000}"/>
            </a:ext>
          </a:extLst>
        </xdr:cNvPr>
        <xdr:cNvSpPr>
          <a:spLocks noChangeShapeType="1"/>
        </xdr:cNvSpPr>
      </xdr:nvSpPr>
      <xdr:spPr bwMode="auto">
        <a:xfrm>
          <a:off x="390525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08" name="Line 2">
          <a:extLst>
            <a:ext uri="{FF2B5EF4-FFF2-40B4-BE49-F238E27FC236}">
              <a16:creationId xmlns="" xmlns:a16="http://schemas.microsoft.com/office/drawing/2014/main" id="{00000000-0008-0000-0300-0000D0000000}"/>
            </a:ext>
          </a:extLst>
        </xdr:cNvPr>
        <xdr:cNvSpPr>
          <a:spLocks noChangeShapeType="1"/>
        </xdr:cNvSpPr>
      </xdr:nvSpPr>
      <xdr:spPr bwMode="auto">
        <a:xfrm>
          <a:off x="2066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09" name="Line 3">
          <a:extLst>
            <a:ext uri="{FF2B5EF4-FFF2-40B4-BE49-F238E27FC236}">
              <a16:creationId xmlns="" xmlns:a16="http://schemas.microsoft.com/office/drawing/2014/main" id="{00000000-0008-0000-0300-0000D1000000}"/>
            </a:ext>
          </a:extLst>
        </xdr:cNvPr>
        <xdr:cNvSpPr>
          <a:spLocks noChangeShapeType="1"/>
        </xdr:cNvSpPr>
      </xdr:nvSpPr>
      <xdr:spPr bwMode="auto">
        <a:xfrm>
          <a:off x="2066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10" name="Line 4">
          <a:extLst>
            <a:ext uri="{FF2B5EF4-FFF2-40B4-BE49-F238E27FC236}">
              <a16:creationId xmlns="" xmlns:a16="http://schemas.microsoft.com/office/drawing/2014/main" id="{00000000-0008-0000-0300-0000D2000000}"/>
            </a:ext>
          </a:extLst>
        </xdr:cNvPr>
        <xdr:cNvSpPr>
          <a:spLocks noChangeShapeType="1"/>
        </xdr:cNvSpPr>
      </xdr:nvSpPr>
      <xdr:spPr bwMode="auto">
        <a:xfrm>
          <a:off x="2066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27</xdr:row>
      <xdr:rowOff>0</xdr:rowOff>
    </xdr:from>
    <xdr:ext cx="0" cy="0"/>
    <xdr:sp macro="" textlink="">
      <xdr:nvSpPr>
        <xdr:cNvPr id="211" name="Line 5">
          <a:extLst>
            <a:ext uri="{FF2B5EF4-FFF2-40B4-BE49-F238E27FC236}">
              <a16:creationId xmlns="" xmlns:a16="http://schemas.microsoft.com/office/drawing/2014/main" id="{00000000-0008-0000-0300-0000D3000000}"/>
            </a:ext>
          </a:extLst>
        </xdr:cNvPr>
        <xdr:cNvSpPr>
          <a:spLocks noChangeShapeType="1"/>
        </xdr:cNvSpPr>
      </xdr:nvSpPr>
      <xdr:spPr bwMode="auto">
        <a:xfrm>
          <a:off x="2228850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12" name="Line 6">
          <a:extLst>
            <a:ext uri="{FF2B5EF4-FFF2-40B4-BE49-F238E27FC236}">
              <a16:creationId xmlns="" xmlns:a16="http://schemas.microsoft.com/office/drawing/2014/main" id="{00000000-0008-0000-0300-0000D4000000}"/>
            </a:ext>
          </a:extLst>
        </xdr:cNvPr>
        <xdr:cNvSpPr>
          <a:spLocks noChangeShapeType="1"/>
        </xdr:cNvSpPr>
      </xdr:nvSpPr>
      <xdr:spPr bwMode="auto">
        <a:xfrm>
          <a:off x="2066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13" name="Line 7">
          <a:extLst>
            <a:ext uri="{FF2B5EF4-FFF2-40B4-BE49-F238E27FC236}">
              <a16:creationId xmlns="" xmlns:a16="http://schemas.microsoft.com/office/drawing/2014/main" id="{00000000-0008-0000-0300-0000D5000000}"/>
            </a:ext>
          </a:extLst>
        </xdr:cNvPr>
        <xdr:cNvSpPr>
          <a:spLocks noChangeShapeType="1"/>
        </xdr:cNvSpPr>
      </xdr:nvSpPr>
      <xdr:spPr bwMode="auto">
        <a:xfrm>
          <a:off x="2066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14" name="Line 8">
          <a:extLst>
            <a:ext uri="{FF2B5EF4-FFF2-40B4-BE49-F238E27FC236}">
              <a16:creationId xmlns="" xmlns:a16="http://schemas.microsoft.com/office/drawing/2014/main" id="{00000000-0008-0000-0300-0000D6000000}"/>
            </a:ext>
          </a:extLst>
        </xdr:cNvPr>
        <xdr:cNvSpPr>
          <a:spLocks noChangeShapeType="1"/>
        </xdr:cNvSpPr>
      </xdr:nvSpPr>
      <xdr:spPr bwMode="auto">
        <a:xfrm>
          <a:off x="2066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15" name="Line 9">
          <a:extLst>
            <a:ext uri="{FF2B5EF4-FFF2-40B4-BE49-F238E27FC236}">
              <a16:creationId xmlns="" xmlns:a16="http://schemas.microsoft.com/office/drawing/2014/main" id="{00000000-0008-0000-0300-0000D7000000}"/>
            </a:ext>
          </a:extLst>
        </xdr:cNvPr>
        <xdr:cNvSpPr>
          <a:spLocks noChangeShapeType="1"/>
        </xdr:cNvSpPr>
      </xdr:nvSpPr>
      <xdr:spPr bwMode="auto">
        <a:xfrm>
          <a:off x="2066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16" name="Line 10">
          <a:extLst>
            <a:ext uri="{FF2B5EF4-FFF2-40B4-BE49-F238E27FC236}">
              <a16:creationId xmlns="" xmlns:a16="http://schemas.microsoft.com/office/drawing/2014/main" id="{00000000-0008-0000-0300-0000D8000000}"/>
            </a:ext>
          </a:extLst>
        </xdr:cNvPr>
        <xdr:cNvSpPr>
          <a:spLocks noChangeShapeType="1"/>
        </xdr:cNvSpPr>
      </xdr:nvSpPr>
      <xdr:spPr bwMode="auto">
        <a:xfrm>
          <a:off x="2066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17" name="Line 11">
          <a:extLst>
            <a:ext uri="{FF2B5EF4-FFF2-40B4-BE49-F238E27FC236}">
              <a16:creationId xmlns="" xmlns:a16="http://schemas.microsoft.com/office/drawing/2014/main" id="{00000000-0008-0000-0300-0000D9000000}"/>
            </a:ext>
          </a:extLst>
        </xdr:cNvPr>
        <xdr:cNvSpPr>
          <a:spLocks noChangeShapeType="1"/>
        </xdr:cNvSpPr>
      </xdr:nvSpPr>
      <xdr:spPr bwMode="auto">
        <a:xfrm>
          <a:off x="2066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27</xdr:row>
      <xdr:rowOff>0</xdr:rowOff>
    </xdr:from>
    <xdr:ext cx="0" cy="0"/>
    <xdr:sp macro="" textlink="">
      <xdr:nvSpPr>
        <xdr:cNvPr id="218" name="Line 12">
          <a:extLst>
            <a:ext uri="{FF2B5EF4-FFF2-40B4-BE49-F238E27FC236}">
              <a16:creationId xmlns="" xmlns:a16="http://schemas.microsoft.com/office/drawing/2014/main" id="{00000000-0008-0000-0300-0000DA000000}"/>
            </a:ext>
          </a:extLst>
        </xdr:cNvPr>
        <xdr:cNvSpPr>
          <a:spLocks noChangeShapeType="1"/>
        </xdr:cNvSpPr>
      </xdr:nvSpPr>
      <xdr:spPr bwMode="auto">
        <a:xfrm>
          <a:off x="2066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19" name="Line 2">
          <a:extLst>
            <a:ext uri="{FF2B5EF4-FFF2-40B4-BE49-F238E27FC236}">
              <a16:creationId xmlns="" xmlns:a16="http://schemas.microsoft.com/office/drawing/2014/main" id="{00000000-0008-0000-0300-0000DB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20" name="Line 3">
          <a:extLst>
            <a:ext uri="{FF2B5EF4-FFF2-40B4-BE49-F238E27FC236}">
              <a16:creationId xmlns="" xmlns:a16="http://schemas.microsoft.com/office/drawing/2014/main" id="{00000000-0008-0000-0300-0000DC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21" name="Line 4">
          <a:extLst>
            <a:ext uri="{FF2B5EF4-FFF2-40B4-BE49-F238E27FC236}">
              <a16:creationId xmlns="" xmlns:a16="http://schemas.microsoft.com/office/drawing/2014/main" id="{00000000-0008-0000-0300-0000DD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26</xdr:row>
      <xdr:rowOff>0</xdr:rowOff>
    </xdr:from>
    <xdr:ext cx="0" cy="0"/>
    <xdr:sp macro="" textlink="">
      <xdr:nvSpPr>
        <xdr:cNvPr id="222" name="Line 5">
          <a:extLst>
            <a:ext uri="{FF2B5EF4-FFF2-40B4-BE49-F238E27FC236}">
              <a16:creationId xmlns="" xmlns:a16="http://schemas.microsoft.com/office/drawing/2014/main" id="{00000000-0008-0000-0300-0000DE000000}"/>
            </a:ext>
          </a:extLst>
        </xdr:cNvPr>
        <xdr:cNvSpPr>
          <a:spLocks noChangeShapeType="1"/>
        </xdr:cNvSpPr>
      </xdr:nvSpPr>
      <xdr:spPr bwMode="auto">
        <a:xfrm>
          <a:off x="2228850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23" name="Line 6">
          <a:extLst>
            <a:ext uri="{FF2B5EF4-FFF2-40B4-BE49-F238E27FC236}">
              <a16:creationId xmlns="" xmlns:a16="http://schemas.microsoft.com/office/drawing/2014/main" id="{00000000-0008-0000-0300-0000DF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24" name="Line 7">
          <a:extLst>
            <a:ext uri="{FF2B5EF4-FFF2-40B4-BE49-F238E27FC236}">
              <a16:creationId xmlns="" xmlns:a16="http://schemas.microsoft.com/office/drawing/2014/main" id="{00000000-0008-0000-0300-0000E0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25" name="Line 8">
          <a:extLst>
            <a:ext uri="{FF2B5EF4-FFF2-40B4-BE49-F238E27FC236}">
              <a16:creationId xmlns="" xmlns:a16="http://schemas.microsoft.com/office/drawing/2014/main" id="{00000000-0008-0000-0300-0000E1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26" name="Line 9">
          <a:extLst>
            <a:ext uri="{FF2B5EF4-FFF2-40B4-BE49-F238E27FC236}">
              <a16:creationId xmlns="" xmlns:a16="http://schemas.microsoft.com/office/drawing/2014/main" id="{00000000-0008-0000-0300-0000E2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27" name="Line 10">
          <a:extLst>
            <a:ext uri="{FF2B5EF4-FFF2-40B4-BE49-F238E27FC236}">
              <a16:creationId xmlns="" xmlns:a16="http://schemas.microsoft.com/office/drawing/2014/main" id="{00000000-0008-0000-0300-0000E3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28" name="Line 11">
          <a:extLst>
            <a:ext uri="{FF2B5EF4-FFF2-40B4-BE49-F238E27FC236}">
              <a16:creationId xmlns="" xmlns:a16="http://schemas.microsoft.com/office/drawing/2014/main" id="{00000000-0008-0000-0300-0000E4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29" name="Line 12">
          <a:extLst>
            <a:ext uri="{FF2B5EF4-FFF2-40B4-BE49-F238E27FC236}">
              <a16:creationId xmlns="" xmlns:a16="http://schemas.microsoft.com/office/drawing/2014/main" id="{00000000-0008-0000-0300-0000E5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30" name="Line 2">
          <a:extLst>
            <a:ext uri="{FF2B5EF4-FFF2-40B4-BE49-F238E27FC236}">
              <a16:creationId xmlns="" xmlns:a16="http://schemas.microsoft.com/office/drawing/2014/main" id="{00000000-0008-0000-0300-0000E6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31" name="Line 3">
          <a:extLst>
            <a:ext uri="{FF2B5EF4-FFF2-40B4-BE49-F238E27FC236}">
              <a16:creationId xmlns="" xmlns:a16="http://schemas.microsoft.com/office/drawing/2014/main" id="{00000000-0008-0000-0300-0000E7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32" name="Line 4">
          <a:extLst>
            <a:ext uri="{FF2B5EF4-FFF2-40B4-BE49-F238E27FC236}">
              <a16:creationId xmlns="" xmlns:a16="http://schemas.microsoft.com/office/drawing/2014/main" id="{00000000-0008-0000-0300-0000E8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26</xdr:row>
      <xdr:rowOff>0</xdr:rowOff>
    </xdr:from>
    <xdr:ext cx="0" cy="0"/>
    <xdr:sp macro="" textlink="">
      <xdr:nvSpPr>
        <xdr:cNvPr id="233" name="Line 5">
          <a:extLst>
            <a:ext uri="{FF2B5EF4-FFF2-40B4-BE49-F238E27FC236}">
              <a16:creationId xmlns="" xmlns:a16="http://schemas.microsoft.com/office/drawing/2014/main" id="{00000000-0008-0000-0300-0000E9000000}"/>
            </a:ext>
          </a:extLst>
        </xdr:cNvPr>
        <xdr:cNvSpPr>
          <a:spLocks noChangeShapeType="1"/>
        </xdr:cNvSpPr>
      </xdr:nvSpPr>
      <xdr:spPr bwMode="auto">
        <a:xfrm>
          <a:off x="2228850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34" name="Line 6">
          <a:extLst>
            <a:ext uri="{FF2B5EF4-FFF2-40B4-BE49-F238E27FC236}">
              <a16:creationId xmlns="" xmlns:a16="http://schemas.microsoft.com/office/drawing/2014/main" id="{00000000-0008-0000-0300-0000EA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35" name="Line 7">
          <a:extLst>
            <a:ext uri="{FF2B5EF4-FFF2-40B4-BE49-F238E27FC236}">
              <a16:creationId xmlns="" xmlns:a16="http://schemas.microsoft.com/office/drawing/2014/main" id="{00000000-0008-0000-0300-0000EB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36" name="Line 8">
          <a:extLst>
            <a:ext uri="{FF2B5EF4-FFF2-40B4-BE49-F238E27FC236}">
              <a16:creationId xmlns="" xmlns:a16="http://schemas.microsoft.com/office/drawing/2014/main" id="{00000000-0008-0000-0300-0000EC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37" name="Line 9">
          <a:extLst>
            <a:ext uri="{FF2B5EF4-FFF2-40B4-BE49-F238E27FC236}">
              <a16:creationId xmlns="" xmlns:a16="http://schemas.microsoft.com/office/drawing/2014/main" id="{00000000-0008-0000-0300-0000ED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38" name="Line 10">
          <a:extLst>
            <a:ext uri="{FF2B5EF4-FFF2-40B4-BE49-F238E27FC236}">
              <a16:creationId xmlns="" xmlns:a16="http://schemas.microsoft.com/office/drawing/2014/main" id="{00000000-0008-0000-0300-0000EE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39" name="Line 11">
          <a:extLst>
            <a:ext uri="{FF2B5EF4-FFF2-40B4-BE49-F238E27FC236}">
              <a16:creationId xmlns="" xmlns:a16="http://schemas.microsoft.com/office/drawing/2014/main" id="{00000000-0008-0000-0300-0000EF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40" name="Line 12">
          <a:extLst>
            <a:ext uri="{FF2B5EF4-FFF2-40B4-BE49-F238E27FC236}">
              <a16:creationId xmlns="" xmlns:a16="http://schemas.microsoft.com/office/drawing/2014/main" id="{00000000-0008-0000-0300-0000F0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41" name="Line 2">
          <a:extLst>
            <a:ext uri="{FF2B5EF4-FFF2-40B4-BE49-F238E27FC236}">
              <a16:creationId xmlns="" xmlns:a16="http://schemas.microsoft.com/office/drawing/2014/main" id="{00000000-0008-0000-0300-0000F1000000}"/>
            </a:ext>
          </a:extLst>
        </xdr:cNvPr>
        <xdr:cNvSpPr>
          <a:spLocks noChangeShapeType="1"/>
        </xdr:cNvSpPr>
      </xdr:nvSpPr>
      <xdr:spPr bwMode="auto">
        <a:xfrm>
          <a:off x="2066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42" name="Line 3">
          <a:extLst>
            <a:ext uri="{FF2B5EF4-FFF2-40B4-BE49-F238E27FC236}">
              <a16:creationId xmlns="" xmlns:a16="http://schemas.microsoft.com/office/drawing/2014/main" id="{00000000-0008-0000-0300-0000F2000000}"/>
            </a:ext>
          </a:extLst>
        </xdr:cNvPr>
        <xdr:cNvSpPr>
          <a:spLocks noChangeShapeType="1"/>
        </xdr:cNvSpPr>
      </xdr:nvSpPr>
      <xdr:spPr bwMode="auto">
        <a:xfrm>
          <a:off x="2066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43" name="Line 4">
          <a:extLst>
            <a:ext uri="{FF2B5EF4-FFF2-40B4-BE49-F238E27FC236}">
              <a16:creationId xmlns="" xmlns:a16="http://schemas.microsoft.com/office/drawing/2014/main" id="{00000000-0008-0000-0300-0000F3000000}"/>
            </a:ext>
          </a:extLst>
        </xdr:cNvPr>
        <xdr:cNvSpPr>
          <a:spLocks noChangeShapeType="1"/>
        </xdr:cNvSpPr>
      </xdr:nvSpPr>
      <xdr:spPr bwMode="auto">
        <a:xfrm>
          <a:off x="2066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44" name="Line 6">
          <a:extLst>
            <a:ext uri="{FF2B5EF4-FFF2-40B4-BE49-F238E27FC236}">
              <a16:creationId xmlns="" xmlns:a16="http://schemas.microsoft.com/office/drawing/2014/main" id="{00000000-0008-0000-0300-0000F4000000}"/>
            </a:ext>
          </a:extLst>
        </xdr:cNvPr>
        <xdr:cNvSpPr>
          <a:spLocks noChangeShapeType="1"/>
        </xdr:cNvSpPr>
      </xdr:nvSpPr>
      <xdr:spPr bwMode="auto">
        <a:xfrm>
          <a:off x="2066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45" name="Line 7">
          <a:extLst>
            <a:ext uri="{FF2B5EF4-FFF2-40B4-BE49-F238E27FC236}">
              <a16:creationId xmlns="" xmlns:a16="http://schemas.microsoft.com/office/drawing/2014/main" id="{00000000-0008-0000-0300-0000F5000000}"/>
            </a:ext>
          </a:extLst>
        </xdr:cNvPr>
        <xdr:cNvSpPr>
          <a:spLocks noChangeShapeType="1"/>
        </xdr:cNvSpPr>
      </xdr:nvSpPr>
      <xdr:spPr bwMode="auto">
        <a:xfrm>
          <a:off x="2066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46" name="Line 8">
          <a:extLst>
            <a:ext uri="{FF2B5EF4-FFF2-40B4-BE49-F238E27FC236}">
              <a16:creationId xmlns="" xmlns:a16="http://schemas.microsoft.com/office/drawing/2014/main" id="{00000000-0008-0000-0300-0000F6000000}"/>
            </a:ext>
          </a:extLst>
        </xdr:cNvPr>
        <xdr:cNvSpPr>
          <a:spLocks noChangeShapeType="1"/>
        </xdr:cNvSpPr>
      </xdr:nvSpPr>
      <xdr:spPr bwMode="auto">
        <a:xfrm>
          <a:off x="2066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47" name="Line 9">
          <a:extLst>
            <a:ext uri="{FF2B5EF4-FFF2-40B4-BE49-F238E27FC236}">
              <a16:creationId xmlns="" xmlns:a16="http://schemas.microsoft.com/office/drawing/2014/main" id="{00000000-0008-0000-0300-0000F7000000}"/>
            </a:ext>
          </a:extLst>
        </xdr:cNvPr>
        <xdr:cNvSpPr>
          <a:spLocks noChangeShapeType="1"/>
        </xdr:cNvSpPr>
      </xdr:nvSpPr>
      <xdr:spPr bwMode="auto">
        <a:xfrm>
          <a:off x="2066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48" name="Line 10">
          <a:extLst>
            <a:ext uri="{FF2B5EF4-FFF2-40B4-BE49-F238E27FC236}">
              <a16:creationId xmlns="" xmlns:a16="http://schemas.microsoft.com/office/drawing/2014/main" id="{00000000-0008-0000-0300-0000F8000000}"/>
            </a:ext>
          </a:extLst>
        </xdr:cNvPr>
        <xdr:cNvSpPr>
          <a:spLocks noChangeShapeType="1"/>
        </xdr:cNvSpPr>
      </xdr:nvSpPr>
      <xdr:spPr bwMode="auto">
        <a:xfrm>
          <a:off x="2066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49" name="Line 11">
          <a:extLst>
            <a:ext uri="{FF2B5EF4-FFF2-40B4-BE49-F238E27FC236}">
              <a16:creationId xmlns="" xmlns:a16="http://schemas.microsoft.com/office/drawing/2014/main" id="{00000000-0008-0000-0300-0000F9000000}"/>
            </a:ext>
          </a:extLst>
        </xdr:cNvPr>
        <xdr:cNvSpPr>
          <a:spLocks noChangeShapeType="1"/>
        </xdr:cNvSpPr>
      </xdr:nvSpPr>
      <xdr:spPr bwMode="auto">
        <a:xfrm>
          <a:off x="2066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28</xdr:row>
      <xdr:rowOff>0</xdr:rowOff>
    </xdr:from>
    <xdr:ext cx="0" cy="0"/>
    <xdr:sp macro="" textlink="">
      <xdr:nvSpPr>
        <xdr:cNvPr id="250" name="Line 12">
          <a:extLst>
            <a:ext uri="{FF2B5EF4-FFF2-40B4-BE49-F238E27FC236}">
              <a16:creationId xmlns="" xmlns:a16="http://schemas.microsoft.com/office/drawing/2014/main" id="{00000000-0008-0000-0300-0000FA000000}"/>
            </a:ext>
          </a:extLst>
        </xdr:cNvPr>
        <xdr:cNvSpPr>
          <a:spLocks noChangeShapeType="1"/>
        </xdr:cNvSpPr>
      </xdr:nvSpPr>
      <xdr:spPr bwMode="auto">
        <a:xfrm>
          <a:off x="2066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51" name="Line 2">
          <a:extLst>
            <a:ext uri="{FF2B5EF4-FFF2-40B4-BE49-F238E27FC236}">
              <a16:creationId xmlns="" xmlns:a16="http://schemas.microsoft.com/office/drawing/2014/main" id="{00000000-0008-0000-0300-0000FB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52" name="Line 3">
          <a:extLst>
            <a:ext uri="{FF2B5EF4-FFF2-40B4-BE49-F238E27FC236}">
              <a16:creationId xmlns="" xmlns:a16="http://schemas.microsoft.com/office/drawing/2014/main" id="{00000000-0008-0000-0300-0000FC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53" name="Line 4">
          <a:extLst>
            <a:ext uri="{FF2B5EF4-FFF2-40B4-BE49-F238E27FC236}">
              <a16:creationId xmlns="" xmlns:a16="http://schemas.microsoft.com/office/drawing/2014/main" id="{00000000-0008-0000-0300-0000FD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26</xdr:row>
      <xdr:rowOff>0</xdr:rowOff>
    </xdr:from>
    <xdr:ext cx="0" cy="0"/>
    <xdr:sp macro="" textlink="">
      <xdr:nvSpPr>
        <xdr:cNvPr id="254" name="Line 5">
          <a:extLst>
            <a:ext uri="{FF2B5EF4-FFF2-40B4-BE49-F238E27FC236}">
              <a16:creationId xmlns="" xmlns:a16="http://schemas.microsoft.com/office/drawing/2014/main" id="{00000000-0008-0000-0300-0000FE000000}"/>
            </a:ext>
          </a:extLst>
        </xdr:cNvPr>
        <xdr:cNvSpPr>
          <a:spLocks noChangeShapeType="1"/>
        </xdr:cNvSpPr>
      </xdr:nvSpPr>
      <xdr:spPr bwMode="auto">
        <a:xfrm>
          <a:off x="2228850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55" name="Line 6">
          <a:extLst>
            <a:ext uri="{FF2B5EF4-FFF2-40B4-BE49-F238E27FC236}">
              <a16:creationId xmlns="" xmlns:a16="http://schemas.microsoft.com/office/drawing/2014/main" id="{00000000-0008-0000-0300-0000FF00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56" name="Line 7">
          <a:extLst>
            <a:ext uri="{FF2B5EF4-FFF2-40B4-BE49-F238E27FC236}">
              <a16:creationId xmlns="" xmlns:a16="http://schemas.microsoft.com/office/drawing/2014/main" id="{00000000-0008-0000-0300-000000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57" name="Line 8">
          <a:extLst>
            <a:ext uri="{FF2B5EF4-FFF2-40B4-BE49-F238E27FC236}">
              <a16:creationId xmlns="" xmlns:a16="http://schemas.microsoft.com/office/drawing/2014/main" id="{00000000-0008-0000-0300-000001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58" name="Line 9">
          <a:extLst>
            <a:ext uri="{FF2B5EF4-FFF2-40B4-BE49-F238E27FC236}">
              <a16:creationId xmlns="" xmlns:a16="http://schemas.microsoft.com/office/drawing/2014/main" id="{00000000-0008-0000-0300-000002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59" name="Line 10">
          <a:extLst>
            <a:ext uri="{FF2B5EF4-FFF2-40B4-BE49-F238E27FC236}">
              <a16:creationId xmlns="" xmlns:a16="http://schemas.microsoft.com/office/drawing/2014/main" id="{00000000-0008-0000-0300-000003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60" name="Line 11">
          <a:extLst>
            <a:ext uri="{FF2B5EF4-FFF2-40B4-BE49-F238E27FC236}">
              <a16:creationId xmlns="" xmlns:a16="http://schemas.microsoft.com/office/drawing/2014/main" id="{00000000-0008-0000-0300-000004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61" name="Line 12">
          <a:extLst>
            <a:ext uri="{FF2B5EF4-FFF2-40B4-BE49-F238E27FC236}">
              <a16:creationId xmlns="" xmlns:a16="http://schemas.microsoft.com/office/drawing/2014/main" id="{00000000-0008-0000-0300-000005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62" name="Line 2">
          <a:extLst>
            <a:ext uri="{FF2B5EF4-FFF2-40B4-BE49-F238E27FC236}">
              <a16:creationId xmlns="" xmlns:a16="http://schemas.microsoft.com/office/drawing/2014/main" id="{00000000-0008-0000-0300-000006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63" name="Line 3">
          <a:extLst>
            <a:ext uri="{FF2B5EF4-FFF2-40B4-BE49-F238E27FC236}">
              <a16:creationId xmlns="" xmlns:a16="http://schemas.microsoft.com/office/drawing/2014/main" id="{00000000-0008-0000-0300-000007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64" name="Line 4">
          <a:extLst>
            <a:ext uri="{FF2B5EF4-FFF2-40B4-BE49-F238E27FC236}">
              <a16:creationId xmlns="" xmlns:a16="http://schemas.microsoft.com/office/drawing/2014/main" id="{00000000-0008-0000-0300-000008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65" name="Line 6">
          <a:extLst>
            <a:ext uri="{FF2B5EF4-FFF2-40B4-BE49-F238E27FC236}">
              <a16:creationId xmlns="" xmlns:a16="http://schemas.microsoft.com/office/drawing/2014/main" id="{00000000-0008-0000-0300-000009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66" name="Line 7">
          <a:extLst>
            <a:ext uri="{FF2B5EF4-FFF2-40B4-BE49-F238E27FC236}">
              <a16:creationId xmlns="" xmlns:a16="http://schemas.microsoft.com/office/drawing/2014/main" id="{00000000-0008-0000-0300-00000A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67" name="Line 8">
          <a:extLst>
            <a:ext uri="{FF2B5EF4-FFF2-40B4-BE49-F238E27FC236}">
              <a16:creationId xmlns="" xmlns:a16="http://schemas.microsoft.com/office/drawing/2014/main" id="{00000000-0008-0000-0300-00000B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68" name="Line 9">
          <a:extLst>
            <a:ext uri="{FF2B5EF4-FFF2-40B4-BE49-F238E27FC236}">
              <a16:creationId xmlns="" xmlns:a16="http://schemas.microsoft.com/office/drawing/2014/main" id="{00000000-0008-0000-0300-00000C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69" name="Line 10">
          <a:extLst>
            <a:ext uri="{FF2B5EF4-FFF2-40B4-BE49-F238E27FC236}">
              <a16:creationId xmlns="" xmlns:a16="http://schemas.microsoft.com/office/drawing/2014/main" id="{00000000-0008-0000-0300-00000D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70" name="Line 11">
          <a:extLst>
            <a:ext uri="{FF2B5EF4-FFF2-40B4-BE49-F238E27FC236}">
              <a16:creationId xmlns="" xmlns:a16="http://schemas.microsoft.com/office/drawing/2014/main" id="{00000000-0008-0000-0300-00000E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71" name="Line 12">
          <a:extLst>
            <a:ext uri="{FF2B5EF4-FFF2-40B4-BE49-F238E27FC236}">
              <a16:creationId xmlns="" xmlns:a16="http://schemas.microsoft.com/office/drawing/2014/main" id="{00000000-0008-0000-0300-00000F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72" name="Line 2">
          <a:extLst>
            <a:ext uri="{FF2B5EF4-FFF2-40B4-BE49-F238E27FC236}">
              <a16:creationId xmlns="" xmlns:a16="http://schemas.microsoft.com/office/drawing/2014/main" id="{00000000-0008-0000-0300-000010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73" name="Line 3">
          <a:extLst>
            <a:ext uri="{FF2B5EF4-FFF2-40B4-BE49-F238E27FC236}">
              <a16:creationId xmlns="" xmlns:a16="http://schemas.microsoft.com/office/drawing/2014/main" id="{00000000-0008-0000-0300-000011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74" name="Line 4">
          <a:extLst>
            <a:ext uri="{FF2B5EF4-FFF2-40B4-BE49-F238E27FC236}">
              <a16:creationId xmlns="" xmlns:a16="http://schemas.microsoft.com/office/drawing/2014/main" id="{00000000-0008-0000-0300-000012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26</xdr:row>
      <xdr:rowOff>0</xdr:rowOff>
    </xdr:from>
    <xdr:ext cx="0" cy="0"/>
    <xdr:sp macro="" textlink="">
      <xdr:nvSpPr>
        <xdr:cNvPr id="275" name="Line 5">
          <a:extLst>
            <a:ext uri="{FF2B5EF4-FFF2-40B4-BE49-F238E27FC236}">
              <a16:creationId xmlns="" xmlns:a16="http://schemas.microsoft.com/office/drawing/2014/main" id="{00000000-0008-0000-0300-000013010000}"/>
            </a:ext>
          </a:extLst>
        </xdr:cNvPr>
        <xdr:cNvSpPr>
          <a:spLocks noChangeShapeType="1"/>
        </xdr:cNvSpPr>
      </xdr:nvSpPr>
      <xdr:spPr bwMode="auto">
        <a:xfrm>
          <a:off x="2228850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76" name="Line 6">
          <a:extLst>
            <a:ext uri="{FF2B5EF4-FFF2-40B4-BE49-F238E27FC236}">
              <a16:creationId xmlns="" xmlns:a16="http://schemas.microsoft.com/office/drawing/2014/main" id="{00000000-0008-0000-0300-000014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77" name="Line 7">
          <a:extLst>
            <a:ext uri="{FF2B5EF4-FFF2-40B4-BE49-F238E27FC236}">
              <a16:creationId xmlns="" xmlns:a16="http://schemas.microsoft.com/office/drawing/2014/main" id="{00000000-0008-0000-0300-000015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78" name="Line 8">
          <a:extLst>
            <a:ext uri="{FF2B5EF4-FFF2-40B4-BE49-F238E27FC236}">
              <a16:creationId xmlns="" xmlns:a16="http://schemas.microsoft.com/office/drawing/2014/main" id="{00000000-0008-0000-0300-000016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79" name="Line 9">
          <a:extLst>
            <a:ext uri="{FF2B5EF4-FFF2-40B4-BE49-F238E27FC236}">
              <a16:creationId xmlns="" xmlns:a16="http://schemas.microsoft.com/office/drawing/2014/main" id="{00000000-0008-0000-0300-000017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80" name="Line 10">
          <a:extLst>
            <a:ext uri="{FF2B5EF4-FFF2-40B4-BE49-F238E27FC236}">
              <a16:creationId xmlns="" xmlns:a16="http://schemas.microsoft.com/office/drawing/2014/main" id="{00000000-0008-0000-0300-000018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81" name="Line 11">
          <a:extLst>
            <a:ext uri="{FF2B5EF4-FFF2-40B4-BE49-F238E27FC236}">
              <a16:creationId xmlns="" xmlns:a16="http://schemas.microsoft.com/office/drawing/2014/main" id="{00000000-0008-0000-0300-000019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82" name="Line 12">
          <a:extLst>
            <a:ext uri="{FF2B5EF4-FFF2-40B4-BE49-F238E27FC236}">
              <a16:creationId xmlns="" xmlns:a16="http://schemas.microsoft.com/office/drawing/2014/main" id="{00000000-0008-0000-0300-00001A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83" name="Line 2">
          <a:extLst>
            <a:ext uri="{FF2B5EF4-FFF2-40B4-BE49-F238E27FC236}">
              <a16:creationId xmlns="" xmlns:a16="http://schemas.microsoft.com/office/drawing/2014/main" id="{00000000-0008-0000-0300-00001B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84" name="Line 3">
          <a:extLst>
            <a:ext uri="{FF2B5EF4-FFF2-40B4-BE49-F238E27FC236}">
              <a16:creationId xmlns="" xmlns:a16="http://schemas.microsoft.com/office/drawing/2014/main" id="{00000000-0008-0000-0300-00001C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85" name="Line 4">
          <a:extLst>
            <a:ext uri="{FF2B5EF4-FFF2-40B4-BE49-F238E27FC236}">
              <a16:creationId xmlns="" xmlns:a16="http://schemas.microsoft.com/office/drawing/2014/main" id="{00000000-0008-0000-0300-00001D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86" name="Line 6">
          <a:extLst>
            <a:ext uri="{FF2B5EF4-FFF2-40B4-BE49-F238E27FC236}">
              <a16:creationId xmlns="" xmlns:a16="http://schemas.microsoft.com/office/drawing/2014/main" id="{00000000-0008-0000-0300-00001E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87" name="Line 7">
          <a:extLst>
            <a:ext uri="{FF2B5EF4-FFF2-40B4-BE49-F238E27FC236}">
              <a16:creationId xmlns="" xmlns:a16="http://schemas.microsoft.com/office/drawing/2014/main" id="{00000000-0008-0000-0300-00001F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88" name="Line 8">
          <a:extLst>
            <a:ext uri="{FF2B5EF4-FFF2-40B4-BE49-F238E27FC236}">
              <a16:creationId xmlns="" xmlns:a16="http://schemas.microsoft.com/office/drawing/2014/main" id="{00000000-0008-0000-0300-000020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89" name="Line 9">
          <a:extLst>
            <a:ext uri="{FF2B5EF4-FFF2-40B4-BE49-F238E27FC236}">
              <a16:creationId xmlns="" xmlns:a16="http://schemas.microsoft.com/office/drawing/2014/main" id="{00000000-0008-0000-0300-000021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90" name="Line 10">
          <a:extLst>
            <a:ext uri="{FF2B5EF4-FFF2-40B4-BE49-F238E27FC236}">
              <a16:creationId xmlns="" xmlns:a16="http://schemas.microsoft.com/office/drawing/2014/main" id="{00000000-0008-0000-0300-000022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91" name="Line 11">
          <a:extLst>
            <a:ext uri="{FF2B5EF4-FFF2-40B4-BE49-F238E27FC236}">
              <a16:creationId xmlns="" xmlns:a16="http://schemas.microsoft.com/office/drawing/2014/main" id="{00000000-0008-0000-0300-000023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26</xdr:row>
      <xdr:rowOff>0</xdr:rowOff>
    </xdr:from>
    <xdr:ext cx="0" cy="0"/>
    <xdr:sp macro="" textlink="">
      <xdr:nvSpPr>
        <xdr:cNvPr id="292" name="Line 12">
          <a:extLst>
            <a:ext uri="{FF2B5EF4-FFF2-40B4-BE49-F238E27FC236}">
              <a16:creationId xmlns="" xmlns:a16="http://schemas.microsoft.com/office/drawing/2014/main" id="{00000000-0008-0000-0300-000024010000}"/>
            </a:ext>
          </a:extLst>
        </xdr:cNvPr>
        <xdr:cNvSpPr>
          <a:spLocks noChangeShapeType="1"/>
        </xdr:cNvSpPr>
      </xdr:nvSpPr>
      <xdr:spPr bwMode="auto">
        <a:xfrm>
          <a:off x="2066925" y="760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657225</xdr:colOff>
      <xdr:row>18</xdr:row>
      <xdr:rowOff>0</xdr:rowOff>
    </xdr:from>
    <xdr:ext cx="9525" cy="0"/>
    <xdr:sp macro="" textlink="">
      <xdr:nvSpPr>
        <xdr:cNvPr id="293" name="Oval 292">
          <a:extLst>
            <a:ext uri="{FF2B5EF4-FFF2-40B4-BE49-F238E27FC236}">
              <a16:creationId xmlns="" xmlns:a16="http://schemas.microsoft.com/office/drawing/2014/main" id="{00000000-0008-0000-0300-000025010000}"/>
            </a:ext>
          </a:extLst>
        </xdr:cNvPr>
        <xdr:cNvSpPr>
          <a:spLocks noChangeArrowheads="1"/>
        </xdr:cNvSpPr>
      </xdr:nvSpPr>
      <xdr:spPr bwMode="auto">
        <a:xfrm>
          <a:off x="3905250" y="546735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18</xdr:row>
      <xdr:rowOff>0</xdr:rowOff>
    </xdr:from>
    <xdr:ext cx="0" cy="0"/>
    <xdr:sp macro="" textlink="">
      <xdr:nvSpPr>
        <xdr:cNvPr id="294" name="Line 2">
          <a:extLst>
            <a:ext uri="{FF2B5EF4-FFF2-40B4-BE49-F238E27FC236}">
              <a16:creationId xmlns="" xmlns:a16="http://schemas.microsoft.com/office/drawing/2014/main" id="{00000000-0008-0000-0300-000026010000}"/>
            </a:ext>
          </a:extLst>
        </xdr:cNvPr>
        <xdr:cNvSpPr>
          <a:spLocks noChangeShapeType="1"/>
        </xdr:cNvSpPr>
      </xdr:nvSpPr>
      <xdr:spPr bwMode="auto">
        <a:xfrm>
          <a:off x="390525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18</xdr:row>
      <xdr:rowOff>0</xdr:rowOff>
    </xdr:from>
    <xdr:ext cx="0" cy="0"/>
    <xdr:sp macro="" textlink="">
      <xdr:nvSpPr>
        <xdr:cNvPr id="295" name="Line 3">
          <a:extLst>
            <a:ext uri="{FF2B5EF4-FFF2-40B4-BE49-F238E27FC236}">
              <a16:creationId xmlns="" xmlns:a16="http://schemas.microsoft.com/office/drawing/2014/main" id="{00000000-0008-0000-0300-000027010000}"/>
            </a:ext>
          </a:extLst>
        </xdr:cNvPr>
        <xdr:cNvSpPr>
          <a:spLocks noChangeShapeType="1"/>
        </xdr:cNvSpPr>
      </xdr:nvSpPr>
      <xdr:spPr bwMode="auto">
        <a:xfrm>
          <a:off x="390525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18</xdr:row>
      <xdr:rowOff>0</xdr:rowOff>
    </xdr:from>
    <xdr:ext cx="0" cy="0"/>
    <xdr:sp macro="" textlink="">
      <xdr:nvSpPr>
        <xdr:cNvPr id="296" name="Line 4">
          <a:extLst>
            <a:ext uri="{FF2B5EF4-FFF2-40B4-BE49-F238E27FC236}">
              <a16:creationId xmlns="" xmlns:a16="http://schemas.microsoft.com/office/drawing/2014/main" id="{00000000-0008-0000-0300-000028010000}"/>
            </a:ext>
          </a:extLst>
        </xdr:cNvPr>
        <xdr:cNvSpPr>
          <a:spLocks noChangeShapeType="1"/>
        </xdr:cNvSpPr>
      </xdr:nvSpPr>
      <xdr:spPr bwMode="auto">
        <a:xfrm>
          <a:off x="390525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666750</xdr:colOff>
      <xdr:row>18</xdr:row>
      <xdr:rowOff>0</xdr:rowOff>
    </xdr:from>
    <xdr:ext cx="0" cy="0"/>
    <xdr:sp macro="" textlink="">
      <xdr:nvSpPr>
        <xdr:cNvPr id="297" name="Line 5">
          <a:extLst>
            <a:ext uri="{FF2B5EF4-FFF2-40B4-BE49-F238E27FC236}">
              <a16:creationId xmlns="" xmlns:a16="http://schemas.microsoft.com/office/drawing/2014/main" id="{00000000-0008-0000-0300-000029010000}"/>
            </a:ext>
          </a:extLst>
        </xdr:cNvPr>
        <xdr:cNvSpPr>
          <a:spLocks noChangeShapeType="1"/>
        </xdr:cNvSpPr>
      </xdr:nvSpPr>
      <xdr:spPr bwMode="auto">
        <a:xfrm>
          <a:off x="390525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18</xdr:row>
      <xdr:rowOff>0</xdr:rowOff>
    </xdr:from>
    <xdr:ext cx="0" cy="0"/>
    <xdr:sp macro="" textlink="">
      <xdr:nvSpPr>
        <xdr:cNvPr id="298" name="Line 6">
          <a:extLst>
            <a:ext uri="{FF2B5EF4-FFF2-40B4-BE49-F238E27FC236}">
              <a16:creationId xmlns="" xmlns:a16="http://schemas.microsoft.com/office/drawing/2014/main" id="{00000000-0008-0000-0300-00002A010000}"/>
            </a:ext>
          </a:extLst>
        </xdr:cNvPr>
        <xdr:cNvSpPr>
          <a:spLocks noChangeShapeType="1"/>
        </xdr:cNvSpPr>
      </xdr:nvSpPr>
      <xdr:spPr bwMode="auto">
        <a:xfrm>
          <a:off x="390525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18</xdr:row>
      <xdr:rowOff>0</xdr:rowOff>
    </xdr:from>
    <xdr:ext cx="0" cy="0"/>
    <xdr:sp macro="" textlink="">
      <xdr:nvSpPr>
        <xdr:cNvPr id="299" name="Line 7">
          <a:extLst>
            <a:ext uri="{FF2B5EF4-FFF2-40B4-BE49-F238E27FC236}">
              <a16:creationId xmlns="" xmlns:a16="http://schemas.microsoft.com/office/drawing/2014/main" id="{00000000-0008-0000-0300-00002B010000}"/>
            </a:ext>
          </a:extLst>
        </xdr:cNvPr>
        <xdr:cNvSpPr>
          <a:spLocks noChangeShapeType="1"/>
        </xdr:cNvSpPr>
      </xdr:nvSpPr>
      <xdr:spPr bwMode="auto">
        <a:xfrm>
          <a:off x="390525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18</xdr:row>
      <xdr:rowOff>0</xdr:rowOff>
    </xdr:from>
    <xdr:ext cx="0" cy="0"/>
    <xdr:sp macro="" textlink="">
      <xdr:nvSpPr>
        <xdr:cNvPr id="300" name="Line 8">
          <a:extLst>
            <a:ext uri="{FF2B5EF4-FFF2-40B4-BE49-F238E27FC236}">
              <a16:creationId xmlns="" xmlns:a16="http://schemas.microsoft.com/office/drawing/2014/main" id="{00000000-0008-0000-0300-00002C010000}"/>
            </a:ext>
          </a:extLst>
        </xdr:cNvPr>
        <xdr:cNvSpPr>
          <a:spLocks noChangeShapeType="1"/>
        </xdr:cNvSpPr>
      </xdr:nvSpPr>
      <xdr:spPr bwMode="auto">
        <a:xfrm>
          <a:off x="390525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18</xdr:row>
      <xdr:rowOff>0</xdr:rowOff>
    </xdr:from>
    <xdr:ext cx="0" cy="0"/>
    <xdr:sp macro="" textlink="">
      <xdr:nvSpPr>
        <xdr:cNvPr id="301" name="Line 9">
          <a:extLst>
            <a:ext uri="{FF2B5EF4-FFF2-40B4-BE49-F238E27FC236}">
              <a16:creationId xmlns="" xmlns:a16="http://schemas.microsoft.com/office/drawing/2014/main" id="{00000000-0008-0000-0300-00002D010000}"/>
            </a:ext>
          </a:extLst>
        </xdr:cNvPr>
        <xdr:cNvSpPr>
          <a:spLocks noChangeShapeType="1"/>
        </xdr:cNvSpPr>
      </xdr:nvSpPr>
      <xdr:spPr bwMode="auto">
        <a:xfrm>
          <a:off x="390525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18</xdr:row>
      <xdr:rowOff>0</xdr:rowOff>
    </xdr:from>
    <xdr:ext cx="0" cy="0"/>
    <xdr:sp macro="" textlink="">
      <xdr:nvSpPr>
        <xdr:cNvPr id="302" name="Line 10">
          <a:extLst>
            <a:ext uri="{FF2B5EF4-FFF2-40B4-BE49-F238E27FC236}">
              <a16:creationId xmlns="" xmlns:a16="http://schemas.microsoft.com/office/drawing/2014/main" id="{00000000-0008-0000-0300-00002E010000}"/>
            </a:ext>
          </a:extLst>
        </xdr:cNvPr>
        <xdr:cNvSpPr>
          <a:spLocks noChangeShapeType="1"/>
        </xdr:cNvSpPr>
      </xdr:nvSpPr>
      <xdr:spPr bwMode="auto">
        <a:xfrm>
          <a:off x="390525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18</xdr:row>
      <xdr:rowOff>0</xdr:rowOff>
    </xdr:from>
    <xdr:ext cx="0" cy="0"/>
    <xdr:sp macro="" textlink="">
      <xdr:nvSpPr>
        <xdr:cNvPr id="303" name="Line 11">
          <a:extLst>
            <a:ext uri="{FF2B5EF4-FFF2-40B4-BE49-F238E27FC236}">
              <a16:creationId xmlns="" xmlns:a16="http://schemas.microsoft.com/office/drawing/2014/main" id="{00000000-0008-0000-0300-00002F010000}"/>
            </a:ext>
          </a:extLst>
        </xdr:cNvPr>
        <xdr:cNvSpPr>
          <a:spLocks noChangeShapeType="1"/>
        </xdr:cNvSpPr>
      </xdr:nvSpPr>
      <xdr:spPr bwMode="auto">
        <a:xfrm>
          <a:off x="390525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18</xdr:row>
      <xdr:rowOff>0</xdr:rowOff>
    </xdr:from>
    <xdr:ext cx="0" cy="0"/>
    <xdr:sp macro="" textlink="">
      <xdr:nvSpPr>
        <xdr:cNvPr id="304" name="Line 12">
          <a:extLst>
            <a:ext uri="{FF2B5EF4-FFF2-40B4-BE49-F238E27FC236}">
              <a16:creationId xmlns="" xmlns:a16="http://schemas.microsoft.com/office/drawing/2014/main" id="{00000000-0008-0000-0300-000030010000}"/>
            </a:ext>
          </a:extLst>
        </xdr:cNvPr>
        <xdr:cNvSpPr>
          <a:spLocks noChangeShapeType="1"/>
        </xdr:cNvSpPr>
      </xdr:nvSpPr>
      <xdr:spPr bwMode="auto">
        <a:xfrm>
          <a:off x="390525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05" name="Line 2">
          <a:extLst>
            <a:ext uri="{FF2B5EF4-FFF2-40B4-BE49-F238E27FC236}">
              <a16:creationId xmlns="" xmlns:a16="http://schemas.microsoft.com/office/drawing/2014/main" id="{00000000-0008-0000-0300-000031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06" name="Line 3">
          <a:extLst>
            <a:ext uri="{FF2B5EF4-FFF2-40B4-BE49-F238E27FC236}">
              <a16:creationId xmlns="" xmlns:a16="http://schemas.microsoft.com/office/drawing/2014/main" id="{00000000-0008-0000-0300-000032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07" name="Line 4">
          <a:extLst>
            <a:ext uri="{FF2B5EF4-FFF2-40B4-BE49-F238E27FC236}">
              <a16:creationId xmlns="" xmlns:a16="http://schemas.microsoft.com/office/drawing/2014/main" id="{00000000-0008-0000-0300-000033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17</xdr:row>
      <xdr:rowOff>0</xdr:rowOff>
    </xdr:from>
    <xdr:ext cx="0" cy="0"/>
    <xdr:sp macro="" textlink="">
      <xdr:nvSpPr>
        <xdr:cNvPr id="308" name="Line 5">
          <a:extLst>
            <a:ext uri="{FF2B5EF4-FFF2-40B4-BE49-F238E27FC236}">
              <a16:creationId xmlns="" xmlns:a16="http://schemas.microsoft.com/office/drawing/2014/main" id="{00000000-0008-0000-0300-000034010000}"/>
            </a:ext>
          </a:extLst>
        </xdr:cNvPr>
        <xdr:cNvSpPr>
          <a:spLocks noChangeShapeType="1"/>
        </xdr:cNvSpPr>
      </xdr:nvSpPr>
      <xdr:spPr bwMode="auto">
        <a:xfrm>
          <a:off x="22288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09" name="Line 6">
          <a:extLst>
            <a:ext uri="{FF2B5EF4-FFF2-40B4-BE49-F238E27FC236}">
              <a16:creationId xmlns="" xmlns:a16="http://schemas.microsoft.com/office/drawing/2014/main" id="{00000000-0008-0000-0300-000035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10" name="Line 7">
          <a:extLst>
            <a:ext uri="{FF2B5EF4-FFF2-40B4-BE49-F238E27FC236}">
              <a16:creationId xmlns="" xmlns:a16="http://schemas.microsoft.com/office/drawing/2014/main" id="{00000000-0008-0000-0300-000036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11" name="Line 8">
          <a:extLst>
            <a:ext uri="{FF2B5EF4-FFF2-40B4-BE49-F238E27FC236}">
              <a16:creationId xmlns="" xmlns:a16="http://schemas.microsoft.com/office/drawing/2014/main" id="{00000000-0008-0000-0300-000037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12" name="Line 9">
          <a:extLst>
            <a:ext uri="{FF2B5EF4-FFF2-40B4-BE49-F238E27FC236}">
              <a16:creationId xmlns="" xmlns:a16="http://schemas.microsoft.com/office/drawing/2014/main" id="{00000000-0008-0000-0300-000038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13" name="Line 10">
          <a:extLst>
            <a:ext uri="{FF2B5EF4-FFF2-40B4-BE49-F238E27FC236}">
              <a16:creationId xmlns="" xmlns:a16="http://schemas.microsoft.com/office/drawing/2014/main" id="{00000000-0008-0000-0300-000039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14" name="Line 11">
          <a:extLst>
            <a:ext uri="{FF2B5EF4-FFF2-40B4-BE49-F238E27FC236}">
              <a16:creationId xmlns="" xmlns:a16="http://schemas.microsoft.com/office/drawing/2014/main" id="{00000000-0008-0000-0300-00003A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15" name="Line 12">
          <a:extLst>
            <a:ext uri="{FF2B5EF4-FFF2-40B4-BE49-F238E27FC236}">
              <a16:creationId xmlns="" xmlns:a16="http://schemas.microsoft.com/office/drawing/2014/main" id="{00000000-0008-0000-0300-00003B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17</xdr:row>
      <xdr:rowOff>0</xdr:rowOff>
    </xdr:from>
    <xdr:ext cx="0" cy="0"/>
    <xdr:sp macro="" textlink="">
      <xdr:nvSpPr>
        <xdr:cNvPr id="317" name="Line 2">
          <a:extLst>
            <a:ext uri="{FF2B5EF4-FFF2-40B4-BE49-F238E27FC236}">
              <a16:creationId xmlns="" xmlns:a16="http://schemas.microsoft.com/office/drawing/2014/main" id="{00000000-0008-0000-0300-00003D010000}"/>
            </a:ext>
          </a:extLst>
        </xdr:cNvPr>
        <xdr:cNvSpPr>
          <a:spLocks noChangeShapeType="1"/>
        </xdr:cNvSpPr>
      </xdr:nvSpPr>
      <xdr:spPr bwMode="auto">
        <a:xfrm>
          <a:off x="39052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17</xdr:row>
      <xdr:rowOff>0</xdr:rowOff>
    </xdr:from>
    <xdr:ext cx="0" cy="0"/>
    <xdr:sp macro="" textlink="">
      <xdr:nvSpPr>
        <xdr:cNvPr id="318" name="Line 3">
          <a:extLst>
            <a:ext uri="{FF2B5EF4-FFF2-40B4-BE49-F238E27FC236}">
              <a16:creationId xmlns="" xmlns:a16="http://schemas.microsoft.com/office/drawing/2014/main" id="{00000000-0008-0000-0300-00003E010000}"/>
            </a:ext>
          </a:extLst>
        </xdr:cNvPr>
        <xdr:cNvSpPr>
          <a:spLocks noChangeShapeType="1"/>
        </xdr:cNvSpPr>
      </xdr:nvSpPr>
      <xdr:spPr bwMode="auto">
        <a:xfrm>
          <a:off x="39052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17</xdr:row>
      <xdr:rowOff>0</xdr:rowOff>
    </xdr:from>
    <xdr:ext cx="0" cy="0"/>
    <xdr:sp macro="" textlink="">
      <xdr:nvSpPr>
        <xdr:cNvPr id="319" name="Line 4">
          <a:extLst>
            <a:ext uri="{FF2B5EF4-FFF2-40B4-BE49-F238E27FC236}">
              <a16:creationId xmlns="" xmlns:a16="http://schemas.microsoft.com/office/drawing/2014/main" id="{00000000-0008-0000-0300-00003F010000}"/>
            </a:ext>
          </a:extLst>
        </xdr:cNvPr>
        <xdr:cNvSpPr>
          <a:spLocks noChangeShapeType="1"/>
        </xdr:cNvSpPr>
      </xdr:nvSpPr>
      <xdr:spPr bwMode="auto">
        <a:xfrm>
          <a:off x="39052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666750</xdr:colOff>
      <xdr:row>17</xdr:row>
      <xdr:rowOff>0</xdr:rowOff>
    </xdr:from>
    <xdr:ext cx="0" cy="0"/>
    <xdr:sp macro="" textlink="">
      <xdr:nvSpPr>
        <xdr:cNvPr id="320" name="Line 5">
          <a:extLst>
            <a:ext uri="{FF2B5EF4-FFF2-40B4-BE49-F238E27FC236}">
              <a16:creationId xmlns="" xmlns:a16="http://schemas.microsoft.com/office/drawing/2014/main" id="{00000000-0008-0000-0300-000040010000}"/>
            </a:ext>
          </a:extLst>
        </xdr:cNvPr>
        <xdr:cNvSpPr>
          <a:spLocks noChangeShapeType="1"/>
        </xdr:cNvSpPr>
      </xdr:nvSpPr>
      <xdr:spPr bwMode="auto">
        <a:xfrm>
          <a:off x="39052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17</xdr:row>
      <xdr:rowOff>0</xdr:rowOff>
    </xdr:from>
    <xdr:ext cx="0" cy="0"/>
    <xdr:sp macro="" textlink="">
      <xdr:nvSpPr>
        <xdr:cNvPr id="321" name="Line 6">
          <a:extLst>
            <a:ext uri="{FF2B5EF4-FFF2-40B4-BE49-F238E27FC236}">
              <a16:creationId xmlns="" xmlns:a16="http://schemas.microsoft.com/office/drawing/2014/main" id="{00000000-0008-0000-0300-000041010000}"/>
            </a:ext>
          </a:extLst>
        </xdr:cNvPr>
        <xdr:cNvSpPr>
          <a:spLocks noChangeShapeType="1"/>
        </xdr:cNvSpPr>
      </xdr:nvSpPr>
      <xdr:spPr bwMode="auto">
        <a:xfrm>
          <a:off x="39052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17</xdr:row>
      <xdr:rowOff>0</xdr:rowOff>
    </xdr:from>
    <xdr:ext cx="0" cy="0"/>
    <xdr:sp macro="" textlink="">
      <xdr:nvSpPr>
        <xdr:cNvPr id="322" name="Line 7">
          <a:extLst>
            <a:ext uri="{FF2B5EF4-FFF2-40B4-BE49-F238E27FC236}">
              <a16:creationId xmlns="" xmlns:a16="http://schemas.microsoft.com/office/drawing/2014/main" id="{00000000-0008-0000-0300-000042010000}"/>
            </a:ext>
          </a:extLst>
        </xdr:cNvPr>
        <xdr:cNvSpPr>
          <a:spLocks noChangeShapeType="1"/>
        </xdr:cNvSpPr>
      </xdr:nvSpPr>
      <xdr:spPr bwMode="auto">
        <a:xfrm>
          <a:off x="39052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17</xdr:row>
      <xdr:rowOff>0</xdr:rowOff>
    </xdr:from>
    <xdr:ext cx="0" cy="0"/>
    <xdr:sp macro="" textlink="">
      <xdr:nvSpPr>
        <xdr:cNvPr id="323" name="Line 8">
          <a:extLst>
            <a:ext uri="{FF2B5EF4-FFF2-40B4-BE49-F238E27FC236}">
              <a16:creationId xmlns="" xmlns:a16="http://schemas.microsoft.com/office/drawing/2014/main" id="{00000000-0008-0000-0300-000043010000}"/>
            </a:ext>
          </a:extLst>
        </xdr:cNvPr>
        <xdr:cNvSpPr>
          <a:spLocks noChangeShapeType="1"/>
        </xdr:cNvSpPr>
      </xdr:nvSpPr>
      <xdr:spPr bwMode="auto">
        <a:xfrm>
          <a:off x="39052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17</xdr:row>
      <xdr:rowOff>0</xdr:rowOff>
    </xdr:from>
    <xdr:ext cx="0" cy="0"/>
    <xdr:sp macro="" textlink="">
      <xdr:nvSpPr>
        <xdr:cNvPr id="324" name="Line 9">
          <a:extLst>
            <a:ext uri="{FF2B5EF4-FFF2-40B4-BE49-F238E27FC236}">
              <a16:creationId xmlns="" xmlns:a16="http://schemas.microsoft.com/office/drawing/2014/main" id="{00000000-0008-0000-0300-000044010000}"/>
            </a:ext>
          </a:extLst>
        </xdr:cNvPr>
        <xdr:cNvSpPr>
          <a:spLocks noChangeShapeType="1"/>
        </xdr:cNvSpPr>
      </xdr:nvSpPr>
      <xdr:spPr bwMode="auto">
        <a:xfrm>
          <a:off x="39052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17</xdr:row>
      <xdr:rowOff>0</xdr:rowOff>
    </xdr:from>
    <xdr:ext cx="0" cy="0"/>
    <xdr:sp macro="" textlink="">
      <xdr:nvSpPr>
        <xdr:cNvPr id="325" name="Line 10">
          <a:extLst>
            <a:ext uri="{FF2B5EF4-FFF2-40B4-BE49-F238E27FC236}">
              <a16:creationId xmlns="" xmlns:a16="http://schemas.microsoft.com/office/drawing/2014/main" id="{00000000-0008-0000-0300-000045010000}"/>
            </a:ext>
          </a:extLst>
        </xdr:cNvPr>
        <xdr:cNvSpPr>
          <a:spLocks noChangeShapeType="1"/>
        </xdr:cNvSpPr>
      </xdr:nvSpPr>
      <xdr:spPr bwMode="auto">
        <a:xfrm>
          <a:off x="39052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17</xdr:row>
      <xdr:rowOff>0</xdr:rowOff>
    </xdr:from>
    <xdr:ext cx="0" cy="0"/>
    <xdr:sp macro="" textlink="">
      <xdr:nvSpPr>
        <xdr:cNvPr id="326" name="Line 11">
          <a:extLst>
            <a:ext uri="{FF2B5EF4-FFF2-40B4-BE49-F238E27FC236}">
              <a16:creationId xmlns="" xmlns:a16="http://schemas.microsoft.com/office/drawing/2014/main" id="{00000000-0008-0000-0300-000046010000}"/>
            </a:ext>
          </a:extLst>
        </xdr:cNvPr>
        <xdr:cNvSpPr>
          <a:spLocks noChangeShapeType="1"/>
        </xdr:cNvSpPr>
      </xdr:nvSpPr>
      <xdr:spPr bwMode="auto">
        <a:xfrm>
          <a:off x="39052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5</xdr:col>
      <xdr:colOff>504825</xdr:colOff>
      <xdr:row>17</xdr:row>
      <xdr:rowOff>0</xdr:rowOff>
    </xdr:from>
    <xdr:ext cx="0" cy="0"/>
    <xdr:sp macro="" textlink="">
      <xdr:nvSpPr>
        <xdr:cNvPr id="327" name="Line 12">
          <a:extLst>
            <a:ext uri="{FF2B5EF4-FFF2-40B4-BE49-F238E27FC236}">
              <a16:creationId xmlns="" xmlns:a16="http://schemas.microsoft.com/office/drawing/2014/main" id="{00000000-0008-0000-0300-000047010000}"/>
            </a:ext>
          </a:extLst>
        </xdr:cNvPr>
        <xdr:cNvSpPr>
          <a:spLocks noChangeShapeType="1"/>
        </xdr:cNvSpPr>
      </xdr:nvSpPr>
      <xdr:spPr bwMode="auto">
        <a:xfrm>
          <a:off x="39052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28" name="Line 2">
          <a:extLst>
            <a:ext uri="{FF2B5EF4-FFF2-40B4-BE49-F238E27FC236}">
              <a16:creationId xmlns="" xmlns:a16="http://schemas.microsoft.com/office/drawing/2014/main" id="{00000000-0008-0000-0300-000048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29" name="Line 3">
          <a:extLst>
            <a:ext uri="{FF2B5EF4-FFF2-40B4-BE49-F238E27FC236}">
              <a16:creationId xmlns="" xmlns:a16="http://schemas.microsoft.com/office/drawing/2014/main" id="{00000000-0008-0000-0300-000049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30" name="Line 4">
          <a:extLst>
            <a:ext uri="{FF2B5EF4-FFF2-40B4-BE49-F238E27FC236}">
              <a16:creationId xmlns="" xmlns:a16="http://schemas.microsoft.com/office/drawing/2014/main" id="{00000000-0008-0000-0300-00004A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17</xdr:row>
      <xdr:rowOff>0</xdr:rowOff>
    </xdr:from>
    <xdr:ext cx="0" cy="0"/>
    <xdr:sp macro="" textlink="">
      <xdr:nvSpPr>
        <xdr:cNvPr id="331" name="Line 5">
          <a:extLst>
            <a:ext uri="{FF2B5EF4-FFF2-40B4-BE49-F238E27FC236}">
              <a16:creationId xmlns="" xmlns:a16="http://schemas.microsoft.com/office/drawing/2014/main" id="{00000000-0008-0000-0300-00004B010000}"/>
            </a:ext>
          </a:extLst>
        </xdr:cNvPr>
        <xdr:cNvSpPr>
          <a:spLocks noChangeShapeType="1"/>
        </xdr:cNvSpPr>
      </xdr:nvSpPr>
      <xdr:spPr bwMode="auto">
        <a:xfrm>
          <a:off x="2228850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32" name="Line 6">
          <a:extLst>
            <a:ext uri="{FF2B5EF4-FFF2-40B4-BE49-F238E27FC236}">
              <a16:creationId xmlns="" xmlns:a16="http://schemas.microsoft.com/office/drawing/2014/main" id="{00000000-0008-0000-0300-00004C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33" name="Line 7">
          <a:extLst>
            <a:ext uri="{FF2B5EF4-FFF2-40B4-BE49-F238E27FC236}">
              <a16:creationId xmlns="" xmlns:a16="http://schemas.microsoft.com/office/drawing/2014/main" id="{00000000-0008-0000-0300-00004D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34" name="Line 8">
          <a:extLst>
            <a:ext uri="{FF2B5EF4-FFF2-40B4-BE49-F238E27FC236}">
              <a16:creationId xmlns="" xmlns:a16="http://schemas.microsoft.com/office/drawing/2014/main" id="{00000000-0008-0000-0300-00004E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35" name="Line 9">
          <a:extLst>
            <a:ext uri="{FF2B5EF4-FFF2-40B4-BE49-F238E27FC236}">
              <a16:creationId xmlns="" xmlns:a16="http://schemas.microsoft.com/office/drawing/2014/main" id="{00000000-0008-0000-0300-00004F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36" name="Line 10">
          <a:extLst>
            <a:ext uri="{FF2B5EF4-FFF2-40B4-BE49-F238E27FC236}">
              <a16:creationId xmlns="" xmlns:a16="http://schemas.microsoft.com/office/drawing/2014/main" id="{00000000-0008-0000-0300-000050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37" name="Line 11">
          <a:extLst>
            <a:ext uri="{FF2B5EF4-FFF2-40B4-BE49-F238E27FC236}">
              <a16:creationId xmlns="" xmlns:a16="http://schemas.microsoft.com/office/drawing/2014/main" id="{00000000-0008-0000-0300-000051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17</xdr:row>
      <xdr:rowOff>0</xdr:rowOff>
    </xdr:from>
    <xdr:ext cx="0" cy="0"/>
    <xdr:sp macro="" textlink="">
      <xdr:nvSpPr>
        <xdr:cNvPr id="338" name="Line 12">
          <a:extLst>
            <a:ext uri="{FF2B5EF4-FFF2-40B4-BE49-F238E27FC236}">
              <a16:creationId xmlns="" xmlns:a16="http://schemas.microsoft.com/office/drawing/2014/main" id="{00000000-0008-0000-0300-000052010000}"/>
            </a:ext>
          </a:extLst>
        </xdr:cNvPr>
        <xdr:cNvSpPr>
          <a:spLocks noChangeShapeType="1"/>
        </xdr:cNvSpPr>
      </xdr:nvSpPr>
      <xdr:spPr bwMode="auto">
        <a:xfrm>
          <a:off x="206692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39" name="Line 2">
          <a:extLst>
            <a:ext uri="{FF2B5EF4-FFF2-40B4-BE49-F238E27FC236}">
              <a16:creationId xmlns="" xmlns:a16="http://schemas.microsoft.com/office/drawing/2014/main" id="{00000000-0008-0000-0300-000053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40" name="Line 3">
          <a:extLst>
            <a:ext uri="{FF2B5EF4-FFF2-40B4-BE49-F238E27FC236}">
              <a16:creationId xmlns="" xmlns:a16="http://schemas.microsoft.com/office/drawing/2014/main" id="{00000000-0008-0000-0300-000054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41" name="Line 4">
          <a:extLst>
            <a:ext uri="{FF2B5EF4-FFF2-40B4-BE49-F238E27FC236}">
              <a16:creationId xmlns="" xmlns:a16="http://schemas.microsoft.com/office/drawing/2014/main" id="{00000000-0008-0000-0300-000055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25</xdr:row>
      <xdr:rowOff>0</xdr:rowOff>
    </xdr:from>
    <xdr:ext cx="0" cy="0"/>
    <xdr:sp macro="" textlink="">
      <xdr:nvSpPr>
        <xdr:cNvPr id="342" name="Line 5">
          <a:extLst>
            <a:ext uri="{FF2B5EF4-FFF2-40B4-BE49-F238E27FC236}">
              <a16:creationId xmlns="" xmlns:a16="http://schemas.microsoft.com/office/drawing/2014/main" id="{00000000-0008-0000-0300-000056010000}"/>
            </a:ext>
          </a:extLst>
        </xdr:cNvPr>
        <xdr:cNvSpPr>
          <a:spLocks noChangeShapeType="1"/>
        </xdr:cNvSpPr>
      </xdr:nvSpPr>
      <xdr:spPr bwMode="auto">
        <a:xfrm>
          <a:off x="2228850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43" name="Line 6">
          <a:extLst>
            <a:ext uri="{FF2B5EF4-FFF2-40B4-BE49-F238E27FC236}">
              <a16:creationId xmlns="" xmlns:a16="http://schemas.microsoft.com/office/drawing/2014/main" id="{00000000-0008-0000-0300-000057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44" name="Line 7">
          <a:extLst>
            <a:ext uri="{FF2B5EF4-FFF2-40B4-BE49-F238E27FC236}">
              <a16:creationId xmlns="" xmlns:a16="http://schemas.microsoft.com/office/drawing/2014/main" id="{00000000-0008-0000-0300-000058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45" name="Line 8">
          <a:extLst>
            <a:ext uri="{FF2B5EF4-FFF2-40B4-BE49-F238E27FC236}">
              <a16:creationId xmlns="" xmlns:a16="http://schemas.microsoft.com/office/drawing/2014/main" id="{00000000-0008-0000-0300-000059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46" name="Line 9">
          <a:extLst>
            <a:ext uri="{FF2B5EF4-FFF2-40B4-BE49-F238E27FC236}">
              <a16:creationId xmlns="" xmlns:a16="http://schemas.microsoft.com/office/drawing/2014/main" id="{00000000-0008-0000-0300-00005A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47" name="Line 10">
          <a:extLst>
            <a:ext uri="{FF2B5EF4-FFF2-40B4-BE49-F238E27FC236}">
              <a16:creationId xmlns="" xmlns:a16="http://schemas.microsoft.com/office/drawing/2014/main" id="{00000000-0008-0000-0300-00005B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48" name="Line 11">
          <a:extLst>
            <a:ext uri="{FF2B5EF4-FFF2-40B4-BE49-F238E27FC236}">
              <a16:creationId xmlns="" xmlns:a16="http://schemas.microsoft.com/office/drawing/2014/main" id="{00000000-0008-0000-0300-00005C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49" name="Line 12">
          <a:extLst>
            <a:ext uri="{FF2B5EF4-FFF2-40B4-BE49-F238E27FC236}">
              <a16:creationId xmlns="" xmlns:a16="http://schemas.microsoft.com/office/drawing/2014/main" id="{00000000-0008-0000-0300-00005D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50" name="Line 2">
          <a:extLst>
            <a:ext uri="{FF2B5EF4-FFF2-40B4-BE49-F238E27FC236}">
              <a16:creationId xmlns="" xmlns:a16="http://schemas.microsoft.com/office/drawing/2014/main" id="{00000000-0008-0000-0300-00005E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51" name="Line 3">
          <a:extLst>
            <a:ext uri="{FF2B5EF4-FFF2-40B4-BE49-F238E27FC236}">
              <a16:creationId xmlns="" xmlns:a16="http://schemas.microsoft.com/office/drawing/2014/main" id="{00000000-0008-0000-0300-00005F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52" name="Line 4">
          <a:extLst>
            <a:ext uri="{FF2B5EF4-FFF2-40B4-BE49-F238E27FC236}">
              <a16:creationId xmlns="" xmlns:a16="http://schemas.microsoft.com/office/drawing/2014/main" id="{00000000-0008-0000-0300-000060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24</xdr:row>
      <xdr:rowOff>0</xdr:rowOff>
    </xdr:from>
    <xdr:ext cx="0" cy="0"/>
    <xdr:sp macro="" textlink="">
      <xdr:nvSpPr>
        <xdr:cNvPr id="353" name="Line 5">
          <a:extLst>
            <a:ext uri="{FF2B5EF4-FFF2-40B4-BE49-F238E27FC236}">
              <a16:creationId xmlns="" xmlns:a16="http://schemas.microsoft.com/office/drawing/2014/main" id="{00000000-0008-0000-0300-000061010000}"/>
            </a:ext>
          </a:extLst>
        </xdr:cNvPr>
        <xdr:cNvSpPr>
          <a:spLocks noChangeShapeType="1"/>
        </xdr:cNvSpPr>
      </xdr:nvSpPr>
      <xdr:spPr bwMode="auto">
        <a:xfrm>
          <a:off x="2228850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54" name="Line 6">
          <a:extLst>
            <a:ext uri="{FF2B5EF4-FFF2-40B4-BE49-F238E27FC236}">
              <a16:creationId xmlns="" xmlns:a16="http://schemas.microsoft.com/office/drawing/2014/main" id="{00000000-0008-0000-0300-000062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55" name="Line 7">
          <a:extLst>
            <a:ext uri="{FF2B5EF4-FFF2-40B4-BE49-F238E27FC236}">
              <a16:creationId xmlns="" xmlns:a16="http://schemas.microsoft.com/office/drawing/2014/main" id="{00000000-0008-0000-0300-000063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56" name="Line 8">
          <a:extLst>
            <a:ext uri="{FF2B5EF4-FFF2-40B4-BE49-F238E27FC236}">
              <a16:creationId xmlns="" xmlns:a16="http://schemas.microsoft.com/office/drawing/2014/main" id="{00000000-0008-0000-0300-000064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57" name="Line 9">
          <a:extLst>
            <a:ext uri="{FF2B5EF4-FFF2-40B4-BE49-F238E27FC236}">
              <a16:creationId xmlns="" xmlns:a16="http://schemas.microsoft.com/office/drawing/2014/main" id="{00000000-0008-0000-0300-000065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58" name="Line 10">
          <a:extLst>
            <a:ext uri="{FF2B5EF4-FFF2-40B4-BE49-F238E27FC236}">
              <a16:creationId xmlns="" xmlns:a16="http://schemas.microsoft.com/office/drawing/2014/main" id="{00000000-0008-0000-0300-000066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59" name="Line 11">
          <a:extLst>
            <a:ext uri="{FF2B5EF4-FFF2-40B4-BE49-F238E27FC236}">
              <a16:creationId xmlns="" xmlns:a16="http://schemas.microsoft.com/office/drawing/2014/main" id="{00000000-0008-0000-0300-000067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60" name="Line 12">
          <a:extLst>
            <a:ext uri="{FF2B5EF4-FFF2-40B4-BE49-F238E27FC236}">
              <a16:creationId xmlns="" xmlns:a16="http://schemas.microsoft.com/office/drawing/2014/main" id="{00000000-0008-0000-0300-000068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61" name="Line 2">
          <a:extLst>
            <a:ext uri="{FF2B5EF4-FFF2-40B4-BE49-F238E27FC236}">
              <a16:creationId xmlns="" xmlns:a16="http://schemas.microsoft.com/office/drawing/2014/main" id="{00000000-0008-0000-0300-000069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62" name="Line 3">
          <a:extLst>
            <a:ext uri="{FF2B5EF4-FFF2-40B4-BE49-F238E27FC236}">
              <a16:creationId xmlns="" xmlns:a16="http://schemas.microsoft.com/office/drawing/2014/main" id="{00000000-0008-0000-0300-00006A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63" name="Line 4">
          <a:extLst>
            <a:ext uri="{FF2B5EF4-FFF2-40B4-BE49-F238E27FC236}">
              <a16:creationId xmlns="" xmlns:a16="http://schemas.microsoft.com/office/drawing/2014/main" id="{00000000-0008-0000-0300-00006B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64" name="Line 6">
          <a:extLst>
            <a:ext uri="{FF2B5EF4-FFF2-40B4-BE49-F238E27FC236}">
              <a16:creationId xmlns="" xmlns:a16="http://schemas.microsoft.com/office/drawing/2014/main" id="{00000000-0008-0000-0300-00006C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65" name="Line 7">
          <a:extLst>
            <a:ext uri="{FF2B5EF4-FFF2-40B4-BE49-F238E27FC236}">
              <a16:creationId xmlns="" xmlns:a16="http://schemas.microsoft.com/office/drawing/2014/main" id="{00000000-0008-0000-0300-00006D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66" name="Line 8">
          <a:extLst>
            <a:ext uri="{FF2B5EF4-FFF2-40B4-BE49-F238E27FC236}">
              <a16:creationId xmlns="" xmlns:a16="http://schemas.microsoft.com/office/drawing/2014/main" id="{00000000-0008-0000-0300-00006E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67" name="Line 9">
          <a:extLst>
            <a:ext uri="{FF2B5EF4-FFF2-40B4-BE49-F238E27FC236}">
              <a16:creationId xmlns="" xmlns:a16="http://schemas.microsoft.com/office/drawing/2014/main" id="{00000000-0008-0000-0300-00006F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68" name="Line 10">
          <a:extLst>
            <a:ext uri="{FF2B5EF4-FFF2-40B4-BE49-F238E27FC236}">
              <a16:creationId xmlns="" xmlns:a16="http://schemas.microsoft.com/office/drawing/2014/main" id="{00000000-0008-0000-0300-000070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69" name="Line 11">
          <a:extLst>
            <a:ext uri="{FF2B5EF4-FFF2-40B4-BE49-F238E27FC236}">
              <a16:creationId xmlns="" xmlns:a16="http://schemas.microsoft.com/office/drawing/2014/main" id="{00000000-0008-0000-0300-000071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25</xdr:row>
      <xdr:rowOff>0</xdr:rowOff>
    </xdr:from>
    <xdr:ext cx="0" cy="0"/>
    <xdr:sp macro="" textlink="">
      <xdr:nvSpPr>
        <xdr:cNvPr id="370" name="Line 12">
          <a:extLst>
            <a:ext uri="{FF2B5EF4-FFF2-40B4-BE49-F238E27FC236}">
              <a16:creationId xmlns="" xmlns:a16="http://schemas.microsoft.com/office/drawing/2014/main" id="{00000000-0008-0000-0300-000072010000}"/>
            </a:ext>
          </a:extLst>
        </xdr:cNvPr>
        <xdr:cNvSpPr>
          <a:spLocks noChangeShapeType="1"/>
        </xdr:cNvSpPr>
      </xdr:nvSpPr>
      <xdr:spPr bwMode="auto">
        <a:xfrm>
          <a:off x="2066925" y="733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71" name="Line 2">
          <a:extLst>
            <a:ext uri="{FF2B5EF4-FFF2-40B4-BE49-F238E27FC236}">
              <a16:creationId xmlns="" xmlns:a16="http://schemas.microsoft.com/office/drawing/2014/main" id="{00000000-0008-0000-0300-000073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72" name="Line 3">
          <a:extLst>
            <a:ext uri="{FF2B5EF4-FFF2-40B4-BE49-F238E27FC236}">
              <a16:creationId xmlns="" xmlns:a16="http://schemas.microsoft.com/office/drawing/2014/main" id="{00000000-0008-0000-0300-000074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73" name="Line 4">
          <a:extLst>
            <a:ext uri="{FF2B5EF4-FFF2-40B4-BE49-F238E27FC236}">
              <a16:creationId xmlns="" xmlns:a16="http://schemas.microsoft.com/office/drawing/2014/main" id="{00000000-0008-0000-0300-000075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24</xdr:row>
      <xdr:rowOff>0</xdr:rowOff>
    </xdr:from>
    <xdr:ext cx="0" cy="0"/>
    <xdr:sp macro="" textlink="">
      <xdr:nvSpPr>
        <xdr:cNvPr id="374" name="Line 5">
          <a:extLst>
            <a:ext uri="{FF2B5EF4-FFF2-40B4-BE49-F238E27FC236}">
              <a16:creationId xmlns="" xmlns:a16="http://schemas.microsoft.com/office/drawing/2014/main" id="{00000000-0008-0000-0300-000076010000}"/>
            </a:ext>
          </a:extLst>
        </xdr:cNvPr>
        <xdr:cNvSpPr>
          <a:spLocks noChangeShapeType="1"/>
        </xdr:cNvSpPr>
      </xdr:nvSpPr>
      <xdr:spPr bwMode="auto">
        <a:xfrm>
          <a:off x="2228850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75" name="Line 6">
          <a:extLst>
            <a:ext uri="{FF2B5EF4-FFF2-40B4-BE49-F238E27FC236}">
              <a16:creationId xmlns="" xmlns:a16="http://schemas.microsoft.com/office/drawing/2014/main" id="{00000000-0008-0000-0300-000077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76" name="Line 7">
          <a:extLst>
            <a:ext uri="{FF2B5EF4-FFF2-40B4-BE49-F238E27FC236}">
              <a16:creationId xmlns="" xmlns:a16="http://schemas.microsoft.com/office/drawing/2014/main" id="{00000000-0008-0000-0300-000078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77" name="Line 8">
          <a:extLst>
            <a:ext uri="{FF2B5EF4-FFF2-40B4-BE49-F238E27FC236}">
              <a16:creationId xmlns="" xmlns:a16="http://schemas.microsoft.com/office/drawing/2014/main" id="{00000000-0008-0000-0300-000079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78" name="Line 9">
          <a:extLst>
            <a:ext uri="{FF2B5EF4-FFF2-40B4-BE49-F238E27FC236}">
              <a16:creationId xmlns="" xmlns:a16="http://schemas.microsoft.com/office/drawing/2014/main" id="{00000000-0008-0000-0300-00007A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79" name="Line 10">
          <a:extLst>
            <a:ext uri="{FF2B5EF4-FFF2-40B4-BE49-F238E27FC236}">
              <a16:creationId xmlns="" xmlns:a16="http://schemas.microsoft.com/office/drawing/2014/main" id="{00000000-0008-0000-0300-00007B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80" name="Line 11">
          <a:extLst>
            <a:ext uri="{FF2B5EF4-FFF2-40B4-BE49-F238E27FC236}">
              <a16:creationId xmlns="" xmlns:a16="http://schemas.microsoft.com/office/drawing/2014/main" id="{00000000-0008-0000-0300-00007C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81" name="Line 12">
          <a:extLst>
            <a:ext uri="{FF2B5EF4-FFF2-40B4-BE49-F238E27FC236}">
              <a16:creationId xmlns="" xmlns:a16="http://schemas.microsoft.com/office/drawing/2014/main" id="{00000000-0008-0000-0300-00007D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82" name="Line 2">
          <a:extLst>
            <a:ext uri="{FF2B5EF4-FFF2-40B4-BE49-F238E27FC236}">
              <a16:creationId xmlns="" xmlns:a16="http://schemas.microsoft.com/office/drawing/2014/main" id="{00000000-0008-0000-0300-00007E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83" name="Line 3">
          <a:extLst>
            <a:ext uri="{FF2B5EF4-FFF2-40B4-BE49-F238E27FC236}">
              <a16:creationId xmlns="" xmlns:a16="http://schemas.microsoft.com/office/drawing/2014/main" id="{00000000-0008-0000-0300-00007F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84" name="Line 4">
          <a:extLst>
            <a:ext uri="{FF2B5EF4-FFF2-40B4-BE49-F238E27FC236}">
              <a16:creationId xmlns="" xmlns:a16="http://schemas.microsoft.com/office/drawing/2014/main" id="{00000000-0008-0000-0300-000080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85" name="Line 6">
          <a:extLst>
            <a:ext uri="{FF2B5EF4-FFF2-40B4-BE49-F238E27FC236}">
              <a16:creationId xmlns="" xmlns:a16="http://schemas.microsoft.com/office/drawing/2014/main" id="{00000000-0008-0000-0300-000081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86" name="Line 7">
          <a:extLst>
            <a:ext uri="{FF2B5EF4-FFF2-40B4-BE49-F238E27FC236}">
              <a16:creationId xmlns="" xmlns:a16="http://schemas.microsoft.com/office/drawing/2014/main" id="{00000000-0008-0000-0300-000082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87" name="Line 8">
          <a:extLst>
            <a:ext uri="{FF2B5EF4-FFF2-40B4-BE49-F238E27FC236}">
              <a16:creationId xmlns="" xmlns:a16="http://schemas.microsoft.com/office/drawing/2014/main" id="{00000000-0008-0000-0300-000083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88" name="Line 9">
          <a:extLst>
            <a:ext uri="{FF2B5EF4-FFF2-40B4-BE49-F238E27FC236}">
              <a16:creationId xmlns="" xmlns:a16="http://schemas.microsoft.com/office/drawing/2014/main" id="{00000000-0008-0000-0300-000084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89" name="Line 10">
          <a:extLst>
            <a:ext uri="{FF2B5EF4-FFF2-40B4-BE49-F238E27FC236}">
              <a16:creationId xmlns="" xmlns:a16="http://schemas.microsoft.com/office/drawing/2014/main" id="{00000000-0008-0000-0300-000085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90" name="Line 11">
          <a:extLst>
            <a:ext uri="{FF2B5EF4-FFF2-40B4-BE49-F238E27FC236}">
              <a16:creationId xmlns="" xmlns:a16="http://schemas.microsoft.com/office/drawing/2014/main" id="{00000000-0008-0000-0300-000086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91" name="Line 12">
          <a:extLst>
            <a:ext uri="{FF2B5EF4-FFF2-40B4-BE49-F238E27FC236}">
              <a16:creationId xmlns="" xmlns:a16="http://schemas.microsoft.com/office/drawing/2014/main" id="{00000000-0008-0000-0300-000087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92" name="Line 2">
          <a:extLst>
            <a:ext uri="{FF2B5EF4-FFF2-40B4-BE49-F238E27FC236}">
              <a16:creationId xmlns="" xmlns:a16="http://schemas.microsoft.com/office/drawing/2014/main" id="{00000000-0008-0000-0300-000088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93" name="Line 3">
          <a:extLst>
            <a:ext uri="{FF2B5EF4-FFF2-40B4-BE49-F238E27FC236}">
              <a16:creationId xmlns="" xmlns:a16="http://schemas.microsoft.com/office/drawing/2014/main" id="{00000000-0008-0000-0300-000089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94" name="Line 4">
          <a:extLst>
            <a:ext uri="{FF2B5EF4-FFF2-40B4-BE49-F238E27FC236}">
              <a16:creationId xmlns="" xmlns:a16="http://schemas.microsoft.com/office/drawing/2014/main" id="{00000000-0008-0000-0300-00008A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24</xdr:row>
      <xdr:rowOff>0</xdr:rowOff>
    </xdr:from>
    <xdr:ext cx="0" cy="0"/>
    <xdr:sp macro="" textlink="">
      <xdr:nvSpPr>
        <xdr:cNvPr id="395" name="Line 5">
          <a:extLst>
            <a:ext uri="{FF2B5EF4-FFF2-40B4-BE49-F238E27FC236}">
              <a16:creationId xmlns="" xmlns:a16="http://schemas.microsoft.com/office/drawing/2014/main" id="{00000000-0008-0000-0300-00008B010000}"/>
            </a:ext>
          </a:extLst>
        </xdr:cNvPr>
        <xdr:cNvSpPr>
          <a:spLocks noChangeShapeType="1"/>
        </xdr:cNvSpPr>
      </xdr:nvSpPr>
      <xdr:spPr bwMode="auto">
        <a:xfrm>
          <a:off x="2228850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96" name="Line 6">
          <a:extLst>
            <a:ext uri="{FF2B5EF4-FFF2-40B4-BE49-F238E27FC236}">
              <a16:creationId xmlns="" xmlns:a16="http://schemas.microsoft.com/office/drawing/2014/main" id="{00000000-0008-0000-0300-00008C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97" name="Line 7">
          <a:extLst>
            <a:ext uri="{FF2B5EF4-FFF2-40B4-BE49-F238E27FC236}">
              <a16:creationId xmlns="" xmlns:a16="http://schemas.microsoft.com/office/drawing/2014/main" id="{00000000-0008-0000-0300-00008D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98" name="Line 8">
          <a:extLst>
            <a:ext uri="{FF2B5EF4-FFF2-40B4-BE49-F238E27FC236}">
              <a16:creationId xmlns="" xmlns:a16="http://schemas.microsoft.com/office/drawing/2014/main" id="{00000000-0008-0000-0300-00008E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399" name="Line 9">
          <a:extLst>
            <a:ext uri="{FF2B5EF4-FFF2-40B4-BE49-F238E27FC236}">
              <a16:creationId xmlns="" xmlns:a16="http://schemas.microsoft.com/office/drawing/2014/main" id="{00000000-0008-0000-0300-00008F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00" name="Line 10">
          <a:extLst>
            <a:ext uri="{FF2B5EF4-FFF2-40B4-BE49-F238E27FC236}">
              <a16:creationId xmlns="" xmlns:a16="http://schemas.microsoft.com/office/drawing/2014/main" id="{00000000-0008-0000-0300-000090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01" name="Line 11">
          <a:extLst>
            <a:ext uri="{FF2B5EF4-FFF2-40B4-BE49-F238E27FC236}">
              <a16:creationId xmlns="" xmlns:a16="http://schemas.microsoft.com/office/drawing/2014/main" id="{00000000-0008-0000-0300-000091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02" name="Line 12">
          <a:extLst>
            <a:ext uri="{FF2B5EF4-FFF2-40B4-BE49-F238E27FC236}">
              <a16:creationId xmlns="" xmlns:a16="http://schemas.microsoft.com/office/drawing/2014/main" id="{00000000-0008-0000-0300-000092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03" name="Line 2">
          <a:extLst>
            <a:ext uri="{FF2B5EF4-FFF2-40B4-BE49-F238E27FC236}">
              <a16:creationId xmlns="" xmlns:a16="http://schemas.microsoft.com/office/drawing/2014/main" id="{00000000-0008-0000-0300-000093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04" name="Line 3">
          <a:extLst>
            <a:ext uri="{FF2B5EF4-FFF2-40B4-BE49-F238E27FC236}">
              <a16:creationId xmlns="" xmlns:a16="http://schemas.microsoft.com/office/drawing/2014/main" id="{00000000-0008-0000-0300-000094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05" name="Line 4">
          <a:extLst>
            <a:ext uri="{FF2B5EF4-FFF2-40B4-BE49-F238E27FC236}">
              <a16:creationId xmlns="" xmlns:a16="http://schemas.microsoft.com/office/drawing/2014/main" id="{00000000-0008-0000-0300-000095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06" name="Line 6">
          <a:extLst>
            <a:ext uri="{FF2B5EF4-FFF2-40B4-BE49-F238E27FC236}">
              <a16:creationId xmlns="" xmlns:a16="http://schemas.microsoft.com/office/drawing/2014/main" id="{00000000-0008-0000-0300-000096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07" name="Line 7">
          <a:extLst>
            <a:ext uri="{FF2B5EF4-FFF2-40B4-BE49-F238E27FC236}">
              <a16:creationId xmlns="" xmlns:a16="http://schemas.microsoft.com/office/drawing/2014/main" id="{00000000-0008-0000-0300-000097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08" name="Line 8">
          <a:extLst>
            <a:ext uri="{FF2B5EF4-FFF2-40B4-BE49-F238E27FC236}">
              <a16:creationId xmlns="" xmlns:a16="http://schemas.microsoft.com/office/drawing/2014/main" id="{00000000-0008-0000-0300-000098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09" name="Line 9">
          <a:extLst>
            <a:ext uri="{FF2B5EF4-FFF2-40B4-BE49-F238E27FC236}">
              <a16:creationId xmlns="" xmlns:a16="http://schemas.microsoft.com/office/drawing/2014/main" id="{00000000-0008-0000-0300-000099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10" name="Line 10">
          <a:extLst>
            <a:ext uri="{FF2B5EF4-FFF2-40B4-BE49-F238E27FC236}">
              <a16:creationId xmlns="" xmlns:a16="http://schemas.microsoft.com/office/drawing/2014/main" id="{00000000-0008-0000-0300-00009A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11" name="Line 11">
          <a:extLst>
            <a:ext uri="{FF2B5EF4-FFF2-40B4-BE49-F238E27FC236}">
              <a16:creationId xmlns="" xmlns:a16="http://schemas.microsoft.com/office/drawing/2014/main" id="{00000000-0008-0000-0300-00009B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24</xdr:row>
      <xdr:rowOff>0</xdr:rowOff>
    </xdr:from>
    <xdr:ext cx="0" cy="0"/>
    <xdr:sp macro="" textlink="">
      <xdr:nvSpPr>
        <xdr:cNvPr id="412" name="Line 12">
          <a:extLst>
            <a:ext uri="{FF2B5EF4-FFF2-40B4-BE49-F238E27FC236}">
              <a16:creationId xmlns="" xmlns:a16="http://schemas.microsoft.com/office/drawing/2014/main" id="{00000000-0008-0000-0300-00009C010000}"/>
            </a:ext>
          </a:extLst>
        </xdr:cNvPr>
        <xdr:cNvSpPr>
          <a:spLocks noChangeShapeType="1"/>
        </xdr:cNvSpPr>
      </xdr:nvSpPr>
      <xdr:spPr bwMode="auto">
        <a:xfrm>
          <a:off x="2066925" y="706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13" name="Line 2">
          <a:extLst>
            <a:ext uri="{FF2B5EF4-FFF2-40B4-BE49-F238E27FC236}">
              <a16:creationId xmlns="" xmlns:a16="http://schemas.microsoft.com/office/drawing/2014/main" id="{00000000-0008-0000-0300-00009D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14" name="Line 3">
          <a:extLst>
            <a:ext uri="{FF2B5EF4-FFF2-40B4-BE49-F238E27FC236}">
              <a16:creationId xmlns="" xmlns:a16="http://schemas.microsoft.com/office/drawing/2014/main" id="{00000000-0008-0000-0300-00009E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15" name="Line 4">
          <a:extLst>
            <a:ext uri="{FF2B5EF4-FFF2-40B4-BE49-F238E27FC236}">
              <a16:creationId xmlns="" xmlns:a16="http://schemas.microsoft.com/office/drawing/2014/main" id="{00000000-0008-0000-0300-00009F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30</xdr:row>
      <xdr:rowOff>0</xdr:rowOff>
    </xdr:from>
    <xdr:ext cx="0" cy="0"/>
    <xdr:sp macro="" textlink="">
      <xdr:nvSpPr>
        <xdr:cNvPr id="416" name="Line 5">
          <a:extLst>
            <a:ext uri="{FF2B5EF4-FFF2-40B4-BE49-F238E27FC236}">
              <a16:creationId xmlns="" xmlns:a16="http://schemas.microsoft.com/office/drawing/2014/main" id="{00000000-0008-0000-0300-0000A0010000}"/>
            </a:ext>
          </a:extLst>
        </xdr:cNvPr>
        <xdr:cNvSpPr>
          <a:spLocks noChangeShapeType="1"/>
        </xdr:cNvSpPr>
      </xdr:nvSpPr>
      <xdr:spPr bwMode="auto">
        <a:xfrm>
          <a:off x="2228850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17" name="Line 6">
          <a:extLst>
            <a:ext uri="{FF2B5EF4-FFF2-40B4-BE49-F238E27FC236}">
              <a16:creationId xmlns="" xmlns:a16="http://schemas.microsoft.com/office/drawing/2014/main" id="{00000000-0008-0000-0300-0000A1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18" name="Line 7">
          <a:extLst>
            <a:ext uri="{FF2B5EF4-FFF2-40B4-BE49-F238E27FC236}">
              <a16:creationId xmlns="" xmlns:a16="http://schemas.microsoft.com/office/drawing/2014/main" id="{00000000-0008-0000-0300-0000A2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19" name="Line 8">
          <a:extLst>
            <a:ext uri="{FF2B5EF4-FFF2-40B4-BE49-F238E27FC236}">
              <a16:creationId xmlns="" xmlns:a16="http://schemas.microsoft.com/office/drawing/2014/main" id="{00000000-0008-0000-0300-0000A3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20" name="Line 9">
          <a:extLst>
            <a:ext uri="{FF2B5EF4-FFF2-40B4-BE49-F238E27FC236}">
              <a16:creationId xmlns="" xmlns:a16="http://schemas.microsoft.com/office/drawing/2014/main" id="{00000000-0008-0000-0300-0000A4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21" name="Line 10">
          <a:extLst>
            <a:ext uri="{FF2B5EF4-FFF2-40B4-BE49-F238E27FC236}">
              <a16:creationId xmlns="" xmlns:a16="http://schemas.microsoft.com/office/drawing/2014/main" id="{00000000-0008-0000-0300-0000A5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22" name="Line 11">
          <a:extLst>
            <a:ext uri="{FF2B5EF4-FFF2-40B4-BE49-F238E27FC236}">
              <a16:creationId xmlns="" xmlns:a16="http://schemas.microsoft.com/office/drawing/2014/main" id="{00000000-0008-0000-0300-0000A6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23" name="Line 12">
          <a:extLst>
            <a:ext uri="{FF2B5EF4-FFF2-40B4-BE49-F238E27FC236}">
              <a16:creationId xmlns="" xmlns:a16="http://schemas.microsoft.com/office/drawing/2014/main" id="{00000000-0008-0000-0300-0000A7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24" name="Line 2">
          <a:extLst>
            <a:ext uri="{FF2B5EF4-FFF2-40B4-BE49-F238E27FC236}">
              <a16:creationId xmlns="" xmlns:a16="http://schemas.microsoft.com/office/drawing/2014/main" id="{00000000-0008-0000-0300-0000A8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25" name="Line 3">
          <a:extLst>
            <a:ext uri="{FF2B5EF4-FFF2-40B4-BE49-F238E27FC236}">
              <a16:creationId xmlns="" xmlns:a16="http://schemas.microsoft.com/office/drawing/2014/main" id="{00000000-0008-0000-0300-0000A9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26" name="Line 4">
          <a:extLst>
            <a:ext uri="{FF2B5EF4-FFF2-40B4-BE49-F238E27FC236}">
              <a16:creationId xmlns="" xmlns:a16="http://schemas.microsoft.com/office/drawing/2014/main" id="{00000000-0008-0000-0300-0000AA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27" name="Line 6">
          <a:extLst>
            <a:ext uri="{FF2B5EF4-FFF2-40B4-BE49-F238E27FC236}">
              <a16:creationId xmlns="" xmlns:a16="http://schemas.microsoft.com/office/drawing/2014/main" id="{00000000-0008-0000-0300-0000AB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28" name="Line 7">
          <a:extLst>
            <a:ext uri="{FF2B5EF4-FFF2-40B4-BE49-F238E27FC236}">
              <a16:creationId xmlns="" xmlns:a16="http://schemas.microsoft.com/office/drawing/2014/main" id="{00000000-0008-0000-0300-0000AC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29" name="Line 8">
          <a:extLst>
            <a:ext uri="{FF2B5EF4-FFF2-40B4-BE49-F238E27FC236}">
              <a16:creationId xmlns="" xmlns:a16="http://schemas.microsoft.com/office/drawing/2014/main" id="{00000000-0008-0000-0300-0000AD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30" name="Line 9">
          <a:extLst>
            <a:ext uri="{FF2B5EF4-FFF2-40B4-BE49-F238E27FC236}">
              <a16:creationId xmlns="" xmlns:a16="http://schemas.microsoft.com/office/drawing/2014/main" id="{00000000-0008-0000-0300-0000AE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31" name="Line 10">
          <a:extLst>
            <a:ext uri="{FF2B5EF4-FFF2-40B4-BE49-F238E27FC236}">
              <a16:creationId xmlns="" xmlns:a16="http://schemas.microsoft.com/office/drawing/2014/main" id="{00000000-0008-0000-0300-0000AF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32" name="Line 11">
          <a:extLst>
            <a:ext uri="{FF2B5EF4-FFF2-40B4-BE49-F238E27FC236}">
              <a16:creationId xmlns="" xmlns:a16="http://schemas.microsoft.com/office/drawing/2014/main" id="{00000000-0008-0000-0300-0000B0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30</xdr:row>
      <xdr:rowOff>0</xdr:rowOff>
    </xdr:from>
    <xdr:ext cx="0" cy="0"/>
    <xdr:sp macro="" textlink="">
      <xdr:nvSpPr>
        <xdr:cNvPr id="433" name="Line 12">
          <a:extLst>
            <a:ext uri="{FF2B5EF4-FFF2-40B4-BE49-F238E27FC236}">
              <a16:creationId xmlns="" xmlns:a16="http://schemas.microsoft.com/office/drawing/2014/main" id="{00000000-0008-0000-0300-0000B1010000}"/>
            </a:ext>
          </a:extLst>
        </xdr:cNvPr>
        <xdr:cNvSpPr>
          <a:spLocks noChangeShapeType="1"/>
        </xdr:cNvSpPr>
      </xdr:nvSpPr>
      <xdr:spPr bwMode="auto">
        <a:xfrm>
          <a:off x="2066925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657225</xdr:colOff>
      <xdr:row>67</xdr:row>
      <xdr:rowOff>0</xdr:rowOff>
    </xdr:from>
    <xdr:ext cx="9525" cy="0"/>
    <xdr:sp macro="" textlink="">
      <xdr:nvSpPr>
        <xdr:cNvPr id="2" name="Oval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2638425" y="9829800"/>
          <a:ext cx="9525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3" name="Line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4" name="Line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5" name="Line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67</xdr:row>
      <xdr:rowOff>0</xdr:rowOff>
    </xdr:from>
    <xdr:ext cx="0" cy="0"/>
    <xdr:sp macro="" textlink="">
      <xdr:nvSpPr>
        <xdr:cNvPr id="6" name="Line 5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SpPr>
          <a:spLocks noChangeShapeType="1"/>
        </xdr:cNvSpPr>
      </xdr:nvSpPr>
      <xdr:spPr bwMode="auto">
        <a:xfrm>
          <a:off x="264795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7" name="Line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8" name="Line 7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9" name="Line 8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10" name="Line 9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11" name="Line 10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12" name="Line 11"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13" name="Line 12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657225</xdr:colOff>
      <xdr:row>69</xdr:row>
      <xdr:rowOff>0</xdr:rowOff>
    </xdr:from>
    <xdr:ext cx="9525" cy="0"/>
    <xdr:sp macro="" textlink="">
      <xdr:nvSpPr>
        <xdr:cNvPr id="14" name="Oval 1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SpPr>
          <a:spLocks noChangeArrowheads="1"/>
        </xdr:cNvSpPr>
      </xdr:nvSpPr>
      <xdr:spPr bwMode="auto">
        <a:xfrm>
          <a:off x="2638425" y="10363200"/>
          <a:ext cx="9525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69</xdr:row>
      <xdr:rowOff>0</xdr:rowOff>
    </xdr:from>
    <xdr:ext cx="0" cy="0"/>
    <xdr:sp macro="" textlink="">
      <xdr:nvSpPr>
        <xdr:cNvPr id="15" name="Line 2"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SpPr>
          <a:spLocks noChangeShapeType="1"/>
        </xdr:cNvSpPr>
      </xdr:nvSpPr>
      <xdr:spPr bwMode="auto">
        <a:xfrm>
          <a:off x="2486025" y="1036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69</xdr:row>
      <xdr:rowOff>0</xdr:rowOff>
    </xdr:from>
    <xdr:ext cx="0" cy="0"/>
    <xdr:sp macro="" textlink="">
      <xdr:nvSpPr>
        <xdr:cNvPr id="16" name="Line 3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SpPr>
          <a:spLocks noChangeShapeType="1"/>
        </xdr:cNvSpPr>
      </xdr:nvSpPr>
      <xdr:spPr bwMode="auto">
        <a:xfrm>
          <a:off x="2486025" y="1036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69</xdr:row>
      <xdr:rowOff>0</xdr:rowOff>
    </xdr:from>
    <xdr:ext cx="0" cy="0"/>
    <xdr:sp macro="" textlink="">
      <xdr:nvSpPr>
        <xdr:cNvPr id="17" name="Line 4">
          <a:extLst>
            <a:ext uri="{FF2B5EF4-FFF2-40B4-BE49-F238E27FC236}">
              <a16:creationId xmlns="" xmlns:a16="http://schemas.microsoft.com/office/drawing/2014/main" id="{00000000-0008-0000-0400-000011000000}"/>
            </a:ext>
          </a:extLst>
        </xdr:cNvPr>
        <xdr:cNvSpPr>
          <a:spLocks noChangeShapeType="1"/>
        </xdr:cNvSpPr>
      </xdr:nvSpPr>
      <xdr:spPr bwMode="auto">
        <a:xfrm>
          <a:off x="2486025" y="1036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69</xdr:row>
      <xdr:rowOff>0</xdr:rowOff>
    </xdr:from>
    <xdr:ext cx="0" cy="0"/>
    <xdr:sp macro="" textlink="">
      <xdr:nvSpPr>
        <xdr:cNvPr id="18" name="Line 5">
          <a:extLst>
            <a:ext uri="{FF2B5EF4-FFF2-40B4-BE49-F238E27FC236}">
              <a16:creationId xmlns="" xmlns:a16="http://schemas.microsoft.com/office/drawing/2014/main" id="{00000000-0008-0000-0400-000012000000}"/>
            </a:ext>
          </a:extLst>
        </xdr:cNvPr>
        <xdr:cNvSpPr>
          <a:spLocks noChangeShapeType="1"/>
        </xdr:cNvSpPr>
      </xdr:nvSpPr>
      <xdr:spPr bwMode="auto">
        <a:xfrm>
          <a:off x="2647950" y="1036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69</xdr:row>
      <xdr:rowOff>0</xdr:rowOff>
    </xdr:from>
    <xdr:ext cx="0" cy="0"/>
    <xdr:sp macro="" textlink="">
      <xdr:nvSpPr>
        <xdr:cNvPr id="19" name="Line 6">
          <a:extLst>
            <a:ext uri="{FF2B5EF4-FFF2-40B4-BE49-F238E27FC236}">
              <a16:creationId xmlns="" xmlns:a16="http://schemas.microsoft.com/office/drawing/2014/main" id="{00000000-0008-0000-0400-000013000000}"/>
            </a:ext>
          </a:extLst>
        </xdr:cNvPr>
        <xdr:cNvSpPr>
          <a:spLocks noChangeShapeType="1"/>
        </xdr:cNvSpPr>
      </xdr:nvSpPr>
      <xdr:spPr bwMode="auto">
        <a:xfrm>
          <a:off x="2486025" y="1036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69</xdr:row>
      <xdr:rowOff>0</xdr:rowOff>
    </xdr:from>
    <xdr:ext cx="0" cy="0"/>
    <xdr:sp macro="" textlink="">
      <xdr:nvSpPr>
        <xdr:cNvPr id="20" name="Line 7">
          <a:extLst>
            <a:ext uri="{FF2B5EF4-FFF2-40B4-BE49-F238E27FC236}">
              <a16:creationId xmlns="" xmlns:a16="http://schemas.microsoft.com/office/drawing/2014/main" id="{00000000-0008-0000-0400-000014000000}"/>
            </a:ext>
          </a:extLst>
        </xdr:cNvPr>
        <xdr:cNvSpPr>
          <a:spLocks noChangeShapeType="1"/>
        </xdr:cNvSpPr>
      </xdr:nvSpPr>
      <xdr:spPr bwMode="auto">
        <a:xfrm>
          <a:off x="2486025" y="1036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69</xdr:row>
      <xdr:rowOff>0</xdr:rowOff>
    </xdr:from>
    <xdr:ext cx="0" cy="0"/>
    <xdr:sp macro="" textlink="">
      <xdr:nvSpPr>
        <xdr:cNvPr id="21" name="Line 8">
          <a:extLst>
            <a:ext uri="{FF2B5EF4-FFF2-40B4-BE49-F238E27FC236}">
              <a16:creationId xmlns="" xmlns:a16="http://schemas.microsoft.com/office/drawing/2014/main" id="{00000000-0008-0000-0400-000015000000}"/>
            </a:ext>
          </a:extLst>
        </xdr:cNvPr>
        <xdr:cNvSpPr>
          <a:spLocks noChangeShapeType="1"/>
        </xdr:cNvSpPr>
      </xdr:nvSpPr>
      <xdr:spPr bwMode="auto">
        <a:xfrm>
          <a:off x="2486025" y="1036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69</xdr:row>
      <xdr:rowOff>0</xdr:rowOff>
    </xdr:from>
    <xdr:ext cx="0" cy="0"/>
    <xdr:sp macro="" textlink="">
      <xdr:nvSpPr>
        <xdr:cNvPr id="22" name="Line 9">
          <a:extLst>
            <a:ext uri="{FF2B5EF4-FFF2-40B4-BE49-F238E27FC236}">
              <a16:creationId xmlns="" xmlns:a16="http://schemas.microsoft.com/office/drawing/2014/main" id="{00000000-0008-0000-0400-000016000000}"/>
            </a:ext>
          </a:extLst>
        </xdr:cNvPr>
        <xdr:cNvSpPr>
          <a:spLocks noChangeShapeType="1"/>
        </xdr:cNvSpPr>
      </xdr:nvSpPr>
      <xdr:spPr bwMode="auto">
        <a:xfrm>
          <a:off x="2486025" y="1036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69</xdr:row>
      <xdr:rowOff>0</xdr:rowOff>
    </xdr:from>
    <xdr:ext cx="0" cy="0"/>
    <xdr:sp macro="" textlink="">
      <xdr:nvSpPr>
        <xdr:cNvPr id="23" name="Line 10">
          <a:extLst>
            <a:ext uri="{FF2B5EF4-FFF2-40B4-BE49-F238E27FC236}">
              <a16:creationId xmlns="" xmlns:a16="http://schemas.microsoft.com/office/drawing/2014/main" id="{00000000-0008-0000-0400-000017000000}"/>
            </a:ext>
          </a:extLst>
        </xdr:cNvPr>
        <xdr:cNvSpPr>
          <a:spLocks noChangeShapeType="1"/>
        </xdr:cNvSpPr>
      </xdr:nvSpPr>
      <xdr:spPr bwMode="auto">
        <a:xfrm>
          <a:off x="2486025" y="1036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69</xdr:row>
      <xdr:rowOff>0</xdr:rowOff>
    </xdr:from>
    <xdr:ext cx="0" cy="0"/>
    <xdr:sp macro="" textlink="">
      <xdr:nvSpPr>
        <xdr:cNvPr id="24" name="Line 11">
          <a:extLst>
            <a:ext uri="{FF2B5EF4-FFF2-40B4-BE49-F238E27FC236}">
              <a16:creationId xmlns="" xmlns:a16="http://schemas.microsoft.com/office/drawing/2014/main" id="{00000000-0008-0000-0400-000018000000}"/>
            </a:ext>
          </a:extLst>
        </xdr:cNvPr>
        <xdr:cNvSpPr>
          <a:spLocks noChangeShapeType="1"/>
        </xdr:cNvSpPr>
      </xdr:nvSpPr>
      <xdr:spPr bwMode="auto">
        <a:xfrm>
          <a:off x="2486025" y="1036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69</xdr:row>
      <xdr:rowOff>0</xdr:rowOff>
    </xdr:from>
    <xdr:ext cx="0" cy="0"/>
    <xdr:sp macro="" textlink="">
      <xdr:nvSpPr>
        <xdr:cNvPr id="25" name="Line 12">
          <a:extLst>
            <a:ext uri="{FF2B5EF4-FFF2-40B4-BE49-F238E27FC236}">
              <a16:creationId xmlns="" xmlns:a16="http://schemas.microsoft.com/office/drawing/2014/main" id="{00000000-0008-0000-0400-000019000000}"/>
            </a:ext>
          </a:extLst>
        </xdr:cNvPr>
        <xdr:cNvSpPr>
          <a:spLocks noChangeShapeType="1"/>
        </xdr:cNvSpPr>
      </xdr:nvSpPr>
      <xdr:spPr bwMode="auto">
        <a:xfrm>
          <a:off x="2486025" y="1036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26" name="Line 2">
          <a:extLst>
            <a:ext uri="{FF2B5EF4-FFF2-40B4-BE49-F238E27FC236}">
              <a16:creationId xmlns="" xmlns:a16="http://schemas.microsoft.com/office/drawing/2014/main" id="{00000000-0008-0000-0400-00001A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27" name="Line 3">
          <a:extLst>
            <a:ext uri="{FF2B5EF4-FFF2-40B4-BE49-F238E27FC236}">
              <a16:creationId xmlns="" xmlns:a16="http://schemas.microsoft.com/office/drawing/2014/main" id="{00000000-0008-0000-0400-00001B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28" name="Line 4">
          <a:extLst>
            <a:ext uri="{FF2B5EF4-FFF2-40B4-BE49-F238E27FC236}">
              <a16:creationId xmlns="" xmlns:a16="http://schemas.microsoft.com/office/drawing/2014/main" id="{00000000-0008-0000-0400-00001C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67</xdr:row>
      <xdr:rowOff>0</xdr:rowOff>
    </xdr:from>
    <xdr:ext cx="0" cy="0"/>
    <xdr:sp macro="" textlink="">
      <xdr:nvSpPr>
        <xdr:cNvPr id="29" name="Line 5">
          <a:extLst>
            <a:ext uri="{FF2B5EF4-FFF2-40B4-BE49-F238E27FC236}">
              <a16:creationId xmlns="" xmlns:a16="http://schemas.microsoft.com/office/drawing/2014/main" id="{00000000-0008-0000-0400-00001D000000}"/>
            </a:ext>
          </a:extLst>
        </xdr:cNvPr>
        <xdr:cNvSpPr>
          <a:spLocks noChangeShapeType="1"/>
        </xdr:cNvSpPr>
      </xdr:nvSpPr>
      <xdr:spPr bwMode="auto">
        <a:xfrm>
          <a:off x="264795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30" name="Line 6">
          <a:extLst>
            <a:ext uri="{FF2B5EF4-FFF2-40B4-BE49-F238E27FC236}">
              <a16:creationId xmlns="" xmlns:a16="http://schemas.microsoft.com/office/drawing/2014/main" id="{00000000-0008-0000-0400-00001E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31" name="Line 7">
          <a:extLst>
            <a:ext uri="{FF2B5EF4-FFF2-40B4-BE49-F238E27FC236}">
              <a16:creationId xmlns="" xmlns:a16="http://schemas.microsoft.com/office/drawing/2014/main" id="{00000000-0008-0000-0400-00001F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32" name="Line 8">
          <a:extLst>
            <a:ext uri="{FF2B5EF4-FFF2-40B4-BE49-F238E27FC236}">
              <a16:creationId xmlns="" xmlns:a16="http://schemas.microsoft.com/office/drawing/2014/main" id="{00000000-0008-0000-0400-000020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33" name="Line 9">
          <a:extLst>
            <a:ext uri="{FF2B5EF4-FFF2-40B4-BE49-F238E27FC236}">
              <a16:creationId xmlns="" xmlns:a16="http://schemas.microsoft.com/office/drawing/2014/main" id="{00000000-0008-0000-0400-000021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34" name="Line 10">
          <a:extLst>
            <a:ext uri="{FF2B5EF4-FFF2-40B4-BE49-F238E27FC236}">
              <a16:creationId xmlns="" xmlns:a16="http://schemas.microsoft.com/office/drawing/2014/main" id="{00000000-0008-0000-0400-000022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35" name="Line 11">
          <a:extLst>
            <a:ext uri="{FF2B5EF4-FFF2-40B4-BE49-F238E27FC236}">
              <a16:creationId xmlns="" xmlns:a16="http://schemas.microsoft.com/office/drawing/2014/main" id="{00000000-0008-0000-0400-000023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36" name="Line 12">
          <a:extLst>
            <a:ext uri="{FF2B5EF4-FFF2-40B4-BE49-F238E27FC236}">
              <a16:creationId xmlns="" xmlns:a16="http://schemas.microsoft.com/office/drawing/2014/main" id="{00000000-0008-0000-0400-000024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37" name="Line 2">
          <a:extLst>
            <a:ext uri="{FF2B5EF4-FFF2-40B4-BE49-F238E27FC236}">
              <a16:creationId xmlns="" xmlns:a16="http://schemas.microsoft.com/office/drawing/2014/main" id="{00000000-0008-0000-0400-000025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38" name="Line 3">
          <a:extLst>
            <a:ext uri="{FF2B5EF4-FFF2-40B4-BE49-F238E27FC236}">
              <a16:creationId xmlns="" xmlns:a16="http://schemas.microsoft.com/office/drawing/2014/main" id="{00000000-0008-0000-0400-000026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39" name="Line 4">
          <a:extLst>
            <a:ext uri="{FF2B5EF4-FFF2-40B4-BE49-F238E27FC236}">
              <a16:creationId xmlns="" xmlns:a16="http://schemas.microsoft.com/office/drawing/2014/main" id="{00000000-0008-0000-0400-000027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40" name="Line 6">
          <a:extLst>
            <a:ext uri="{FF2B5EF4-FFF2-40B4-BE49-F238E27FC236}">
              <a16:creationId xmlns="" xmlns:a16="http://schemas.microsoft.com/office/drawing/2014/main" id="{00000000-0008-0000-0400-000028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41" name="Line 7">
          <a:extLst>
            <a:ext uri="{FF2B5EF4-FFF2-40B4-BE49-F238E27FC236}">
              <a16:creationId xmlns="" xmlns:a16="http://schemas.microsoft.com/office/drawing/2014/main" id="{00000000-0008-0000-0400-000029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42" name="Line 8">
          <a:extLst>
            <a:ext uri="{FF2B5EF4-FFF2-40B4-BE49-F238E27FC236}">
              <a16:creationId xmlns="" xmlns:a16="http://schemas.microsoft.com/office/drawing/2014/main" id="{00000000-0008-0000-0400-00002A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43" name="Line 9">
          <a:extLst>
            <a:ext uri="{FF2B5EF4-FFF2-40B4-BE49-F238E27FC236}">
              <a16:creationId xmlns="" xmlns:a16="http://schemas.microsoft.com/office/drawing/2014/main" id="{00000000-0008-0000-0400-00002B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44" name="Line 10">
          <a:extLst>
            <a:ext uri="{FF2B5EF4-FFF2-40B4-BE49-F238E27FC236}">
              <a16:creationId xmlns="" xmlns:a16="http://schemas.microsoft.com/office/drawing/2014/main" id="{00000000-0008-0000-0400-00002C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45" name="Line 11">
          <a:extLst>
            <a:ext uri="{FF2B5EF4-FFF2-40B4-BE49-F238E27FC236}">
              <a16:creationId xmlns="" xmlns:a16="http://schemas.microsoft.com/office/drawing/2014/main" id="{00000000-0008-0000-0400-00002D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46" name="Line 12">
          <a:extLst>
            <a:ext uri="{FF2B5EF4-FFF2-40B4-BE49-F238E27FC236}">
              <a16:creationId xmlns="" xmlns:a16="http://schemas.microsoft.com/office/drawing/2014/main" id="{00000000-0008-0000-0400-00002E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47" name="Line 2">
          <a:extLst>
            <a:ext uri="{FF2B5EF4-FFF2-40B4-BE49-F238E27FC236}">
              <a16:creationId xmlns="" xmlns:a16="http://schemas.microsoft.com/office/drawing/2014/main" id="{00000000-0008-0000-0400-00002F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48" name="Line 3">
          <a:extLst>
            <a:ext uri="{FF2B5EF4-FFF2-40B4-BE49-F238E27FC236}">
              <a16:creationId xmlns="" xmlns:a16="http://schemas.microsoft.com/office/drawing/2014/main" id="{00000000-0008-0000-0400-000030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49" name="Line 4">
          <a:extLst>
            <a:ext uri="{FF2B5EF4-FFF2-40B4-BE49-F238E27FC236}">
              <a16:creationId xmlns="" xmlns:a16="http://schemas.microsoft.com/office/drawing/2014/main" id="{00000000-0008-0000-0400-000031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666750</xdr:colOff>
      <xdr:row>67</xdr:row>
      <xdr:rowOff>0</xdr:rowOff>
    </xdr:from>
    <xdr:ext cx="0" cy="0"/>
    <xdr:sp macro="" textlink="">
      <xdr:nvSpPr>
        <xdr:cNvPr id="50" name="Line 5">
          <a:extLst>
            <a:ext uri="{FF2B5EF4-FFF2-40B4-BE49-F238E27FC236}">
              <a16:creationId xmlns="" xmlns:a16="http://schemas.microsoft.com/office/drawing/2014/main" id="{00000000-0008-0000-0400-000032000000}"/>
            </a:ext>
          </a:extLst>
        </xdr:cNvPr>
        <xdr:cNvSpPr>
          <a:spLocks noChangeShapeType="1"/>
        </xdr:cNvSpPr>
      </xdr:nvSpPr>
      <xdr:spPr bwMode="auto">
        <a:xfrm>
          <a:off x="2647950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51" name="Line 6">
          <a:extLst>
            <a:ext uri="{FF2B5EF4-FFF2-40B4-BE49-F238E27FC236}">
              <a16:creationId xmlns="" xmlns:a16="http://schemas.microsoft.com/office/drawing/2014/main" id="{00000000-0008-0000-0400-000033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52" name="Line 7">
          <a:extLst>
            <a:ext uri="{FF2B5EF4-FFF2-40B4-BE49-F238E27FC236}">
              <a16:creationId xmlns="" xmlns:a16="http://schemas.microsoft.com/office/drawing/2014/main" id="{00000000-0008-0000-0400-000034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53" name="Line 8">
          <a:extLst>
            <a:ext uri="{FF2B5EF4-FFF2-40B4-BE49-F238E27FC236}">
              <a16:creationId xmlns="" xmlns:a16="http://schemas.microsoft.com/office/drawing/2014/main" id="{00000000-0008-0000-0400-000035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54" name="Line 9">
          <a:extLst>
            <a:ext uri="{FF2B5EF4-FFF2-40B4-BE49-F238E27FC236}">
              <a16:creationId xmlns="" xmlns:a16="http://schemas.microsoft.com/office/drawing/2014/main" id="{00000000-0008-0000-0400-000036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55" name="Line 10">
          <a:extLst>
            <a:ext uri="{FF2B5EF4-FFF2-40B4-BE49-F238E27FC236}">
              <a16:creationId xmlns="" xmlns:a16="http://schemas.microsoft.com/office/drawing/2014/main" id="{00000000-0008-0000-0400-000037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56" name="Line 11">
          <a:extLst>
            <a:ext uri="{FF2B5EF4-FFF2-40B4-BE49-F238E27FC236}">
              <a16:creationId xmlns="" xmlns:a16="http://schemas.microsoft.com/office/drawing/2014/main" id="{00000000-0008-0000-0400-000038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57" name="Line 12">
          <a:extLst>
            <a:ext uri="{FF2B5EF4-FFF2-40B4-BE49-F238E27FC236}">
              <a16:creationId xmlns="" xmlns:a16="http://schemas.microsoft.com/office/drawing/2014/main" id="{00000000-0008-0000-0400-000039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58" name="Line 2">
          <a:extLst>
            <a:ext uri="{FF2B5EF4-FFF2-40B4-BE49-F238E27FC236}">
              <a16:creationId xmlns="" xmlns:a16="http://schemas.microsoft.com/office/drawing/2014/main" id="{00000000-0008-0000-0400-00003A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59" name="Line 3">
          <a:extLst>
            <a:ext uri="{FF2B5EF4-FFF2-40B4-BE49-F238E27FC236}">
              <a16:creationId xmlns="" xmlns:a16="http://schemas.microsoft.com/office/drawing/2014/main" id="{00000000-0008-0000-0400-00003B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60" name="Line 4">
          <a:extLst>
            <a:ext uri="{FF2B5EF4-FFF2-40B4-BE49-F238E27FC236}">
              <a16:creationId xmlns="" xmlns:a16="http://schemas.microsoft.com/office/drawing/2014/main" id="{00000000-0008-0000-0400-00003C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61" name="Line 6">
          <a:extLst>
            <a:ext uri="{FF2B5EF4-FFF2-40B4-BE49-F238E27FC236}">
              <a16:creationId xmlns="" xmlns:a16="http://schemas.microsoft.com/office/drawing/2014/main" id="{00000000-0008-0000-0400-00003D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62" name="Line 7">
          <a:extLst>
            <a:ext uri="{FF2B5EF4-FFF2-40B4-BE49-F238E27FC236}">
              <a16:creationId xmlns="" xmlns:a16="http://schemas.microsoft.com/office/drawing/2014/main" id="{00000000-0008-0000-0400-00003E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63" name="Line 8">
          <a:extLst>
            <a:ext uri="{FF2B5EF4-FFF2-40B4-BE49-F238E27FC236}">
              <a16:creationId xmlns="" xmlns:a16="http://schemas.microsoft.com/office/drawing/2014/main" id="{00000000-0008-0000-0400-00003F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64" name="Line 9">
          <a:extLst>
            <a:ext uri="{FF2B5EF4-FFF2-40B4-BE49-F238E27FC236}">
              <a16:creationId xmlns="" xmlns:a16="http://schemas.microsoft.com/office/drawing/2014/main" id="{00000000-0008-0000-0400-000040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65" name="Line 10">
          <a:extLst>
            <a:ext uri="{FF2B5EF4-FFF2-40B4-BE49-F238E27FC236}">
              <a16:creationId xmlns="" xmlns:a16="http://schemas.microsoft.com/office/drawing/2014/main" id="{00000000-0008-0000-0400-000041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66" name="Line 11">
          <a:extLst>
            <a:ext uri="{FF2B5EF4-FFF2-40B4-BE49-F238E27FC236}">
              <a16:creationId xmlns="" xmlns:a16="http://schemas.microsoft.com/office/drawing/2014/main" id="{00000000-0008-0000-0400-000042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4</xdr:col>
      <xdr:colOff>504825</xdr:colOff>
      <xdr:row>67</xdr:row>
      <xdr:rowOff>0</xdr:rowOff>
    </xdr:from>
    <xdr:ext cx="0" cy="0"/>
    <xdr:sp macro="" textlink="">
      <xdr:nvSpPr>
        <xdr:cNvPr id="67" name="Line 12">
          <a:extLst>
            <a:ext uri="{FF2B5EF4-FFF2-40B4-BE49-F238E27FC236}">
              <a16:creationId xmlns="" xmlns:a16="http://schemas.microsoft.com/office/drawing/2014/main" id="{00000000-0008-0000-0400-000043000000}"/>
            </a:ext>
          </a:extLst>
        </xdr:cNvPr>
        <xdr:cNvSpPr>
          <a:spLocks noChangeShapeType="1"/>
        </xdr:cNvSpPr>
      </xdr:nvSpPr>
      <xdr:spPr bwMode="auto">
        <a:xfrm>
          <a:off x="2486025" y="982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1"/>
  <sheetViews>
    <sheetView showGridLines="0" tabSelected="1" zoomScaleNormal="100" workbookViewId="0">
      <selection activeCell="C13" sqref="C13"/>
    </sheetView>
  </sheetViews>
  <sheetFormatPr defaultColWidth="11.19921875" defaultRowHeight="15" customHeight="1" x14ac:dyDescent="0.25"/>
  <cols>
    <col min="1" max="1" width="1.796875" style="157" customWidth="1"/>
    <col min="2" max="2" width="6" style="157" customWidth="1"/>
    <col min="3" max="3" width="10.09765625" style="157" customWidth="1"/>
    <col min="4" max="4" width="3.69921875" style="157" customWidth="1"/>
    <col min="5" max="5" width="10.69921875" style="157" customWidth="1"/>
    <col min="6" max="6" width="10" style="157" customWidth="1"/>
    <col min="7" max="7" width="9.69921875" style="157" customWidth="1"/>
    <col min="8" max="8" width="21.5" style="157" customWidth="1"/>
    <col min="9" max="9" width="18" style="157" customWidth="1"/>
    <col min="10" max="10" width="2.5" style="157" customWidth="1"/>
    <col min="11" max="11" width="8.796875" style="157" customWidth="1"/>
    <col min="12" max="17" width="7.09765625" style="157" customWidth="1"/>
    <col min="18" max="16384" width="11.19921875" style="157"/>
  </cols>
  <sheetData>
    <row r="1" spans="1:17" ht="9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5"/>
      <c r="P1" s="45"/>
      <c r="Q1" s="45"/>
    </row>
    <row r="2" spans="1:17" ht="18" customHeight="1" x14ac:dyDescent="0.25">
      <c r="A2" s="44"/>
      <c r="B2" s="44"/>
      <c r="C2" s="44"/>
      <c r="D2" s="44"/>
      <c r="E2" s="44"/>
      <c r="F2" s="44"/>
      <c r="G2" s="44"/>
      <c r="H2" s="44"/>
      <c r="I2" s="158" t="s">
        <v>0</v>
      </c>
      <c r="J2" s="44"/>
      <c r="K2" s="44"/>
      <c r="L2" s="44"/>
      <c r="M2" s="44"/>
      <c r="N2" s="44"/>
      <c r="O2" s="45"/>
      <c r="P2" s="45"/>
      <c r="Q2" s="45"/>
    </row>
    <row r="3" spans="1:17" ht="28.5" customHeight="1" x14ac:dyDescent="0.25">
      <c r="A3" s="44"/>
      <c r="B3" s="283" t="s">
        <v>1</v>
      </c>
      <c r="C3" s="284"/>
      <c r="D3" s="284"/>
      <c r="E3" s="284"/>
      <c r="F3" s="284"/>
      <c r="G3" s="284"/>
      <c r="H3" s="284"/>
      <c r="I3" s="285"/>
      <c r="J3" s="44"/>
      <c r="K3" s="66" t="s">
        <v>2</v>
      </c>
      <c r="L3" s="44"/>
      <c r="M3" s="44"/>
      <c r="N3" s="44"/>
      <c r="O3" s="45"/>
      <c r="P3" s="45"/>
      <c r="Q3" s="45"/>
    </row>
    <row r="4" spans="1:17" ht="4.5" customHeight="1" x14ac:dyDescent="0.25">
      <c r="A4" s="44"/>
      <c r="B4" s="46"/>
      <c r="C4" s="47"/>
      <c r="D4" s="47"/>
      <c r="E4" s="47"/>
      <c r="F4" s="47"/>
      <c r="G4" s="48"/>
      <c r="H4" s="48"/>
      <c r="I4" s="48"/>
      <c r="J4" s="44"/>
      <c r="K4" s="44"/>
      <c r="L4" s="44"/>
      <c r="M4" s="44"/>
      <c r="N4" s="44"/>
      <c r="O4" s="45"/>
      <c r="P4" s="45"/>
      <c r="Q4" s="45"/>
    </row>
    <row r="5" spans="1:17" ht="18.75" customHeight="1" x14ac:dyDescent="0.25">
      <c r="A5" s="44"/>
      <c r="B5" s="159" t="s">
        <v>2</v>
      </c>
      <c r="C5" s="160" t="s">
        <v>3</v>
      </c>
      <c r="D5" s="160"/>
      <c r="E5" s="160" t="s">
        <v>4</v>
      </c>
      <c r="F5" s="160"/>
      <c r="G5" s="160"/>
      <c r="H5" s="161"/>
      <c r="I5" s="162"/>
      <c r="J5" s="44"/>
      <c r="K5" s="44"/>
      <c r="L5" s="44"/>
      <c r="M5" s="44"/>
      <c r="N5" s="44"/>
      <c r="O5" s="45"/>
      <c r="P5" s="45"/>
      <c r="Q5" s="45"/>
    </row>
    <row r="6" spans="1:17" ht="18.75" customHeight="1" x14ac:dyDescent="0.25">
      <c r="A6" s="44"/>
      <c r="B6" s="163" t="s">
        <v>2</v>
      </c>
      <c r="C6" s="49" t="s">
        <v>5</v>
      </c>
      <c r="D6" s="49"/>
      <c r="E6" s="49" t="s">
        <v>6</v>
      </c>
      <c r="F6" s="44"/>
      <c r="G6" s="164"/>
      <c r="H6" s="164"/>
      <c r="I6" s="165"/>
      <c r="J6" s="44"/>
      <c r="K6" s="44"/>
      <c r="L6" s="44"/>
      <c r="M6" s="44"/>
      <c r="N6" s="44"/>
      <c r="O6" s="45"/>
      <c r="P6" s="45"/>
      <c r="Q6" s="45"/>
    </row>
    <row r="7" spans="1:17" ht="18.75" customHeight="1" x14ac:dyDescent="0.25">
      <c r="A7" s="44"/>
      <c r="B7" s="163"/>
      <c r="C7" s="52" t="s">
        <v>7</v>
      </c>
      <c r="D7" s="52"/>
      <c r="E7" s="164"/>
      <c r="F7" s="164" t="s">
        <v>8</v>
      </c>
      <c r="G7" s="164"/>
      <c r="H7" s="164"/>
      <c r="I7" s="166"/>
      <c r="J7" s="44"/>
      <c r="K7" s="44"/>
      <c r="L7" s="44"/>
      <c r="M7" s="44"/>
      <c r="N7" s="44"/>
      <c r="O7" s="45"/>
      <c r="P7" s="45"/>
      <c r="Q7" s="45"/>
    </row>
    <row r="8" spans="1:17" ht="18.75" customHeight="1" x14ac:dyDescent="0.25">
      <c r="A8" s="44"/>
      <c r="B8" s="163"/>
      <c r="C8" s="52" t="s">
        <v>9</v>
      </c>
      <c r="D8" s="52"/>
      <c r="E8" s="207" t="s">
        <v>242</v>
      </c>
      <c r="F8" s="167"/>
      <c r="G8" s="49"/>
      <c r="H8" s="49" t="s">
        <v>10</v>
      </c>
      <c r="I8" s="168" t="s">
        <v>11</v>
      </c>
      <c r="J8" s="44"/>
      <c r="K8" s="44"/>
      <c r="L8" s="44"/>
      <c r="M8" s="44"/>
      <c r="N8" s="44"/>
      <c r="O8" s="45"/>
      <c r="P8" s="45"/>
      <c r="Q8" s="45"/>
    </row>
    <row r="9" spans="1:17" ht="18.75" customHeight="1" x14ac:dyDescent="0.25">
      <c r="A9" s="44"/>
      <c r="B9" s="163"/>
      <c r="C9" s="52" t="s">
        <v>12</v>
      </c>
      <c r="D9" s="52"/>
      <c r="E9" s="49"/>
      <c r="F9" s="169" t="s">
        <v>13</v>
      </c>
      <c r="G9" s="170"/>
      <c r="H9" s="164" t="s">
        <v>14</v>
      </c>
      <c r="I9" s="168" t="s">
        <v>15</v>
      </c>
      <c r="J9" s="44"/>
      <c r="K9" s="44"/>
      <c r="L9" s="44"/>
      <c r="M9" s="44"/>
      <c r="N9" s="44"/>
      <c r="O9" s="45"/>
      <c r="P9" s="45"/>
      <c r="Q9" s="45"/>
    </row>
    <row r="10" spans="1:17" ht="18.75" customHeight="1" x14ac:dyDescent="0.25">
      <c r="A10" s="44"/>
      <c r="B10" s="163"/>
      <c r="C10" s="49" t="s">
        <v>240</v>
      </c>
      <c r="D10" s="49"/>
      <c r="E10" s="49"/>
      <c r="F10" s="50"/>
      <c r="G10" s="51"/>
      <c r="H10" s="52"/>
      <c r="I10" s="171"/>
      <c r="J10" s="44"/>
      <c r="K10" s="44"/>
      <c r="L10" s="44"/>
      <c r="M10" s="44"/>
      <c r="N10" s="44"/>
      <c r="O10" s="45"/>
      <c r="P10" s="45"/>
      <c r="Q10" s="45"/>
    </row>
    <row r="11" spans="1:17" ht="18.75" customHeight="1" x14ac:dyDescent="0.25">
      <c r="A11" s="44"/>
      <c r="B11" s="172"/>
      <c r="C11" s="53" t="s">
        <v>241</v>
      </c>
      <c r="D11" s="53"/>
      <c r="E11" s="53"/>
      <c r="F11" s="54"/>
      <c r="G11" s="55"/>
      <c r="H11" s="56"/>
      <c r="I11" s="165"/>
      <c r="J11" s="44"/>
      <c r="K11" s="44"/>
      <c r="L11" s="44"/>
      <c r="M11" s="44"/>
      <c r="N11" s="44"/>
      <c r="O11" s="45"/>
      <c r="P11" s="45"/>
      <c r="Q11" s="45"/>
    </row>
    <row r="12" spans="1:17" ht="18.75" customHeight="1" x14ac:dyDescent="0.25">
      <c r="A12" s="44"/>
      <c r="B12" s="57"/>
      <c r="C12" s="58" t="s">
        <v>247</v>
      </c>
      <c r="D12" s="58"/>
      <c r="E12" s="59"/>
      <c r="F12" s="59"/>
      <c r="G12" s="60"/>
      <c r="H12" s="60"/>
      <c r="I12" s="61"/>
      <c r="J12" s="44"/>
      <c r="K12" s="44"/>
      <c r="L12" s="44"/>
      <c r="M12" s="44"/>
      <c r="N12" s="44"/>
      <c r="O12" s="45"/>
      <c r="P12" s="45"/>
      <c r="Q12" s="45"/>
    </row>
    <row r="13" spans="1:17" ht="18.75" customHeight="1" x14ac:dyDescent="0.25">
      <c r="A13" s="44"/>
      <c r="B13" s="173" t="s">
        <v>221</v>
      </c>
      <c r="C13" s="67"/>
      <c r="D13" s="67"/>
      <c r="E13" s="48"/>
      <c r="F13" s="67"/>
      <c r="G13" s="66"/>
      <c r="H13" s="66"/>
      <c r="I13" s="174"/>
      <c r="J13" s="44"/>
      <c r="K13" s="44"/>
      <c r="L13" s="44"/>
      <c r="M13" s="44"/>
      <c r="N13" s="44"/>
      <c r="O13" s="45"/>
      <c r="P13" s="45"/>
      <c r="Q13" s="45"/>
    </row>
    <row r="14" spans="1:17" ht="18.75" customHeight="1" x14ac:dyDescent="0.25">
      <c r="A14" s="44"/>
      <c r="B14" s="175" t="s">
        <v>222</v>
      </c>
      <c r="C14" s="176"/>
      <c r="D14" s="176"/>
      <c r="E14" s="62"/>
      <c r="F14" s="63"/>
      <c r="G14" s="177"/>
      <c r="H14" s="177"/>
      <c r="I14" s="178"/>
      <c r="J14" s="44"/>
      <c r="K14" s="44"/>
      <c r="L14" s="44"/>
      <c r="M14" s="44"/>
      <c r="N14" s="44"/>
      <c r="O14" s="45"/>
      <c r="P14" s="45"/>
      <c r="Q14" s="45"/>
    </row>
    <row r="15" spans="1:17" ht="4.5" customHeight="1" x14ac:dyDescent="0.25">
      <c r="A15" s="44"/>
      <c r="B15" s="179"/>
      <c r="C15" s="180"/>
      <c r="D15" s="180"/>
      <c r="E15" s="67"/>
      <c r="F15" s="67"/>
      <c r="G15" s="48"/>
      <c r="H15" s="176"/>
      <c r="I15" s="174"/>
      <c r="J15" s="44"/>
      <c r="K15" s="44"/>
      <c r="L15" s="44"/>
      <c r="M15" s="44"/>
      <c r="N15" s="44"/>
      <c r="O15" s="45"/>
      <c r="P15" s="45"/>
      <c r="Q15" s="45"/>
    </row>
    <row r="16" spans="1:17" ht="21" customHeight="1" x14ac:dyDescent="0.25">
      <c r="A16" s="44"/>
      <c r="B16" s="286" t="s">
        <v>16</v>
      </c>
      <c r="C16" s="288" t="s">
        <v>17</v>
      </c>
      <c r="D16" s="289"/>
      <c r="E16" s="289"/>
      <c r="F16" s="289"/>
      <c r="G16" s="290"/>
      <c r="H16" s="64" t="s">
        <v>18</v>
      </c>
      <c r="I16" s="286" t="s">
        <v>19</v>
      </c>
      <c r="J16" s="44"/>
      <c r="K16" s="44"/>
      <c r="L16" s="44"/>
      <c r="M16" s="44"/>
      <c r="N16" s="44"/>
      <c r="O16" s="44"/>
      <c r="P16" s="44"/>
      <c r="Q16" s="44"/>
    </row>
    <row r="17" spans="1:17" ht="21" customHeight="1" x14ac:dyDescent="0.25">
      <c r="A17" s="44"/>
      <c r="B17" s="287"/>
      <c r="C17" s="291"/>
      <c r="D17" s="292"/>
      <c r="E17" s="292"/>
      <c r="F17" s="292"/>
      <c r="G17" s="293"/>
      <c r="H17" s="65" t="s">
        <v>20</v>
      </c>
      <c r="I17" s="287"/>
      <c r="J17" s="44"/>
      <c r="K17" s="44"/>
      <c r="L17" s="44"/>
      <c r="M17" s="44"/>
      <c r="N17" s="44"/>
      <c r="O17" s="44"/>
      <c r="P17" s="44"/>
      <c r="Q17" s="44"/>
    </row>
    <row r="18" spans="1:17" ht="22.5" customHeight="1" x14ac:dyDescent="0.25">
      <c r="A18" s="44"/>
      <c r="B18" s="64">
        <v>1</v>
      </c>
      <c r="C18" s="181" t="s">
        <v>21</v>
      </c>
      <c r="D18" s="48"/>
      <c r="E18" s="48"/>
      <c r="F18" s="182"/>
      <c r="G18" s="182"/>
      <c r="H18" s="183">
        <f>+'ปร.5 (ก)'!G17</f>
        <v>1115000</v>
      </c>
      <c r="I18" s="184"/>
      <c r="J18" s="44"/>
      <c r="K18" s="44"/>
      <c r="L18" s="44"/>
      <c r="M18" s="44"/>
      <c r="N18" s="44"/>
      <c r="O18" s="45"/>
      <c r="P18" s="45"/>
      <c r="Q18" s="45"/>
    </row>
    <row r="19" spans="1:17" ht="22.5" customHeight="1" x14ac:dyDescent="0.25">
      <c r="A19" s="44"/>
      <c r="B19" s="185">
        <v>2</v>
      </c>
      <c r="C19" s="186" t="s">
        <v>22</v>
      </c>
      <c r="D19" s="164"/>
      <c r="E19" s="164"/>
      <c r="F19" s="187"/>
      <c r="G19" s="187"/>
      <c r="H19" s="188">
        <f>+'ปร.5 (ข)'!G15</f>
        <v>3985000</v>
      </c>
      <c r="I19" s="189"/>
      <c r="J19" s="44"/>
      <c r="K19" s="44"/>
      <c r="L19" s="44"/>
      <c r="M19" s="44"/>
      <c r="N19" s="44"/>
      <c r="O19" s="45"/>
      <c r="P19" s="45"/>
      <c r="Q19" s="45"/>
    </row>
    <row r="20" spans="1:17" ht="22.5" customHeight="1" x14ac:dyDescent="0.25">
      <c r="A20" s="44"/>
      <c r="B20" s="185">
        <v>3</v>
      </c>
      <c r="C20" s="186" t="s">
        <v>23</v>
      </c>
      <c r="D20" s="164"/>
      <c r="E20" s="49"/>
      <c r="F20" s="187"/>
      <c r="G20" s="187"/>
      <c r="H20" s="188"/>
      <c r="I20" s="189"/>
      <c r="J20" s="44"/>
      <c r="K20" s="44"/>
      <c r="L20" s="44"/>
      <c r="M20" s="44"/>
      <c r="N20" s="44"/>
      <c r="O20" s="45"/>
      <c r="P20" s="45"/>
      <c r="Q20" s="45"/>
    </row>
    <row r="21" spans="1:17" ht="22.5" customHeight="1" x14ac:dyDescent="0.25">
      <c r="A21" s="44"/>
      <c r="B21" s="190" t="s">
        <v>24</v>
      </c>
      <c r="C21" s="191"/>
      <c r="D21" s="191"/>
      <c r="E21" s="192"/>
      <c r="F21" s="192"/>
      <c r="G21" s="193"/>
      <c r="H21" s="194">
        <f>H18+H19+H20</f>
        <v>5100000</v>
      </c>
      <c r="I21" s="195"/>
      <c r="J21" s="44"/>
      <c r="K21" s="44"/>
      <c r="L21" s="44"/>
      <c r="M21" s="44"/>
      <c r="N21" s="44"/>
      <c r="O21" s="45"/>
      <c r="P21" s="45"/>
      <c r="Q21" s="45"/>
    </row>
    <row r="22" spans="1:17" ht="24" customHeight="1" x14ac:dyDescent="0.25">
      <c r="A22" s="44"/>
      <c r="B22" s="196" t="s">
        <v>25</v>
      </c>
      <c r="C22" s="197"/>
      <c r="D22" s="198"/>
      <c r="E22" s="199"/>
      <c r="F22" s="199"/>
      <c r="G22" s="200"/>
      <c r="H22" s="201">
        <f>(CEILING(INT(H21/50),2))*50</f>
        <v>5100000</v>
      </c>
      <c r="I22" s="202" t="s">
        <v>2</v>
      </c>
      <c r="J22" s="44"/>
      <c r="K22" s="44"/>
      <c r="L22" s="44"/>
      <c r="M22" s="44"/>
      <c r="N22" s="44"/>
      <c r="O22" s="45"/>
      <c r="P22" s="45"/>
      <c r="Q22" s="45"/>
    </row>
    <row r="23" spans="1:17" ht="24" customHeight="1" x14ac:dyDescent="0.25">
      <c r="A23" s="44"/>
      <c r="B23" s="190"/>
      <c r="C23" s="191" t="s">
        <v>10</v>
      </c>
      <c r="D23" s="191"/>
      <c r="E23" s="203">
        <v>0</v>
      </c>
      <c r="F23" s="192" t="s">
        <v>26</v>
      </c>
      <c r="G23" s="204" t="s">
        <v>27</v>
      </c>
      <c r="H23" s="205">
        <v>0</v>
      </c>
      <c r="I23" s="195" t="s">
        <v>28</v>
      </c>
      <c r="J23" s="44"/>
      <c r="K23" s="48"/>
      <c r="L23" s="44"/>
      <c r="M23" s="44"/>
      <c r="N23" s="44"/>
      <c r="O23" s="45"/>
      <c r="P23" s="45"/>
      <c r="Q23" s="45"/>
    </row>
    <row r="24" spans="1:17" ht="21" customHeight="1" x14ac:dyDescent="0.25">
      <c r="A24" s="206"/>
      <c r="B24" s="280" t="s">
        <v>29</v>
      </c>
      <c r="C24" s="281"/>
      <c r="D24" s="281"/>
      <c r="E24" s="281"/>
      <c r="F24" s="281"/>
      <c r="G24" s="281"/>
      <c r="H24" s="281"/>
      <c r="I24" s="281"/>
      <c r="J24" s="206"/>
      <c r="K24" s="48"/>
      <c r="L24" s="48"/>
      <c r="M24" s="48"/>
      <c r="N24" s="48"/>
      <c r="O24" s="69"/>
      <c r="P24" s="69"/>
      <c r="Q24" s="69"/>
    </row>
    <row r="25" spans="1:17" ht="21" customHeight="1" x14ac:dyDescent="0.25">
      <c r="A25" s="206"/>
      <c r="B25" s="280" t="s">
        <v>246</v>
      </c>
      <c r="C25" s="281"/>
      <c r="D25" s="281"/>
      <c r="E25" s="281"/>
      <c r="F25" s="281"/>
      <c r="G25" s="281"/>
      <c r="H25" s="281"/>
      <c r="I25" s="281"/>
      <c r="J25" s="206"/>
      <c r="K25" s="48"/>
      <c r="L25" s="48"/>
      <c r="M25" s="48"/>
      <c r="N25" s="48"/>
      <c r="O25" s="69"/>
      <c r="P25" s="69"/>
      <c r="Q25" s="69"/>
    </row>
    <row r="26" spans="1:17" ht="21" customHeight="1" x14ac:dyDescent="0.25">
      <c r="A26" s="206"/>
      <c r="B26" s="280" t="s">
        <v>245</v>
      </c>
      <c r="C26" s="281"/>
      <c r="D26" s="281"/>
      <c r="E26" s="281"/>
      <c r="F26" s="281"/>
      <c r="G26" s="281"/>
      <c r="H26" s="281"/>
      <c r="I26" s="281"/>
      <c r="J26" s="206"/>
      <c r="K26" s="48"/>
      <c r="L26" s="48"/>
      <c r="M26" s="48"/>
      <c r="N26" s="48"/>
      <c r="O26" s="69"/>
      <c r="P26" s="69"/>
      <c r="Q26" s="69"/>
    </row>
    <row r="27" spans="1:17" ht="21" customHeight="1" x14ac:dyDescent="0.25">
      <c r="A27" s="206"/>
      <c r="B27" s="66"/>
      <c r="J27" s="206"/>
      <c r="K27" s="48"/>
      <c r="L27" s="48"/>
      <c r="M27" s="48"/>
      <c r="N27" s="48"/>
      <c r="O27" s="69"/>
      <c r="P27" s="69"/>
      <c r="Q27" s="69"/>
    </row>
    <row r="28" spans="1:17" ht="21" customHeight="1" x14ac:dyDescent="0.25">
      <c r="A28" s="282"/>
      <c r="B28" s="281"/>
      <c r="C28" s="281"/>
      <c r="D28" s="281"/>
      <c r="E28" s="281"/>
      <c r="F28" s="281"/>
      <c r="G28" s="281"/>
      <c r="H28" s="281"/>
      <c r="I28" s="281"/>
      <c r="J28" s="206"/>
      <c r="K28" s="48"/>
      <c r="L28" s="48"/>
      <c r="M28" s="48"/>
      <c r="N28" s="48"/>
      <c r="O28" s="69"/>
      <c r="P28" s="69"/>
      <c r="Q28" s="69"/>
    </row>
    <row r="29" spans="1:17" ht="21" customHeight="1" x14ac:dyDescent="0.25">
      <c r="A29" s="206"/>
      <c r="B29" s="48"/>
      <c r="C29" s="280" t="s">
        <v>30</v>
      </c>
      <c r="D29" s="281"/>
      <c r="E29" s="281"/>
      <c r="F29" s="281"/>
      <c r="G29" s="281"/>
      <c r="H29" s="281"/>
      <c r="I29" s="281"/>
      <c r="J29" s="206"/>
      <c r="K29" s="48"/>
      <c r="L29" s="48"/>
      <c r="M29" s="48"/>
      <c r="N29" s="48"/>
      <c r="O29" s="69"/>
      <c r="P29" s="69"/>
      <c r="Q29" s="69"/>
    </row>
    <row r="30" spans="1:17" ht="21" customHeight="1" x14ac:dyDescent="0.25">
      <c r="A30" s="206"/>
      <c r="B30" s="48"/>
      <c r="C30" s="280" t="s">
        <v>31</v>
      </c>
      <c r="D30" s="281"/>
      <c r="E30" s="281"/>
      <c r="F30" s="281"/>
      <c r="G30" s="281"/>
      <c r="H30" s="281"/>
      <c r="I30" s="281"/>
      <c r="J30" s="206"/>
      <c r="K30" s="48"/>
      <c r="L30" s="48"/>
      <c r="M30" s="48"/>
      <c r="N30" s="48"/>
      <c r="O30" s="69"/>
      <c r="P30" s="69"/>
      <c r="Q30" s="69"/>
    </row>
    <row r="31" spans="1:17" ht="21" customHeight="1" x14ac:dyDescent="0.25">
      <c r="A31" s="206"/>
      <c r="B31" s="48"/>
      <c r="C31" s="280" t="s">
        <v>32</v>
      </c>
      <c r="D31" s="281"/>
      <c r="E31" s="281"/>
      <c r="F31" s="281"/>
      <c r="G31" s="281"/>
      <c r="H31" s="281"/>
      <c r="I31" s="281"/>
      <c r="J31" s="206"/>
      <c r="K31" s="48"/>
      <c r="L31" s="48"/>
      <c r="M31" s="48"/>
      <c r="N31" s="48"/>
      <c r="O31" s="69"/>
      <c r="P31" s="69"/>
      <c r="Q31" s="69"/>
    </row>
    <row r="32" spans="1:17" ht="21" customHeight="1" x14ac:dyDescent="0.25">
      <c r="A32" s="206"/>
      <c r="B32" s="48"/>
      <c r="C32" s="280" t="s">
        <v>33</v>
      </c>
      <c r="D32" s="281"/>
      <c r="E32" s="281"/>
      <c r="F32" s="281"/>
      <c r="G32" s="281"/>
      <c r="H32" s="281"/>
      <c r="I32" s="281"/>
      <c r="J32" s="206"/>
      <c r="K32" s="48"/>
      <c r="L32" s="48"/>
      <c r="M32" s="48"/>
      <c r="N32" s="48"/>
      <c r="O32" s="69"/>
      <c r="P32" s="69"/>
      <c r="Q32" s="69"/>
    </row>
    <row r="33" spans="1:17" ht="21" customHeight="1" x14ac:dyDescent="0.25">
      <c r="A33" s="282"/>
      <c r="B33" s="281"/>
      <c r="C33" s="281"/>
      <c r="D33" s="281"/>
      <c r="E33" s="281"/>
      <c r="F33" s="281"/>
      <c r="G33" s="281"/>
      <c r="H33" s="281"/>
      <c r="I33" s="281"/>
      <c r="J33" s="206"/>
      <c r="K33" s="48"/>
      <c r="L33" s="48"/>
      <c r="M33" s="48"/>
      <c r="N33" s="48"/>
      <c r="O33" s="69"/>
      <c r="P33" s="69"/>
      <c r="Q33" s="69"/>
    </row>
    <row r="34" spans="1:17" ht="21" customHeight="1" x14ac:dyDescent="0.25">
      <c r="A34" s="206"/>
      <c r="B34" s="48"/>
      <c r="C34" s="280" t="s">
        <v>34</v>
      </c>
      <c r="D34" s="281"/>
      <c r="E34" s="281"/>
      <c r="F34" s="281"/>
      <c r="G34" s="281"/>
      <c r="H34" s="281"/>
      <c r="I34" s="281"/>
      <c r="J34" s="206"/>
      <c r="K34" s="48"/>
      <c r="L34" s="48"/>
      <c r="M34" s="48"/>
      <c r="N34" s="48"/>
      <c r="O34" s="69"/>
      <c r="P34" s="69"/>
      <c r="Q34" s="69"/>
    </row>
    <row r="35" spans="1:17" ht="21" customHeight="1" x14ac:dyDescent="0.25">
      <c r="A35" s="206"/>
      <c r="B35" s="48"/>
      <c r="C35" s="280" t="s">
        <v>35</v>
      </c>
      <c r="D35" s="281"/>
      <c r="E35" s="281"/>
      <c r="F35" s="281"/>
      <c r="G35" s="281"/>
      <c r="H35" s="281"/>
      <c r="I35" s="281"/>
      <c r="J35" s="206"/>
      <c r="K35" s="48"/>
      <c r="L35" s="48"/>
      <c r="M35" s="48"/>
      <c r="N35" s="48"/>
      <c r="O35" s="69"/>
      <c r="P35" s="69"/>
      <c r="Q35" s="69"/>
    </row>
    <row r="36" spans="1:17" ht="21" customHeight="1" x14ac:dyDescent="0.25">
      <c r="A36" s="206"/>
      <c r="B36" s="48"/>
      <c r="C36" s="280" t="s">
        <v>36</v>
      </c>
      <c r="D36" s="281"/>
      <c r="E36" s="281"/>
      <c r="F36" s="281"/>
      <c r="G36" s="281"/>
      <c r="H36" s="281"/>
      <c r="I36" s="281"/>
      <c r="J36" s="206"/>
      <c r="K36" s="48"/>
      <c r="L36" s="48"/>
      <c r="M36" s="48"/>
      <c r="N36" s="48"/>
      <c r="O36" s="69"/>
      <c r="P36" s="69"/>
      <c r="Q36" s="69"/>
    </row>
    <row r="37" spans="1:17" ht="21" customHeight="1" x14ac:dyDescent="0.25">
      <c r="A37" s="206"/>
      <c r="B37" s="48"/>
      <c r="C37" s="280" t="s">
        <v>33</v>
      </c>
      <c r="D37" s="281"/>
      <c r="E37" s="281"/>
      <c r="F37" s="281"/>
      <c r="G37" s="281"/>
      <c r="H37" s="281"/>
      <c r="I37" s="281"/>
      <c r="J37" s="206"/>
      <c r="K37" s="48"/>
      <c r="L37" s="48"/>
      <c r="M37" s="48"/>
      <c r="N37" s="48"/>
      <c r="O37" s="69"/>
      <c r="P37" s="69"/>
      <c r="Q37" s="69"/>
    </row>
    <row r="38" spans="1:17" ht="21" customHeight="1" x14ac:dyDescent="0.25">
      <c r="A38" s="282"/>
      <c r="B38" s="281"/>
      <c r="C38" s="281"/>
      <c r="D38" s="281"/>
      <c r="E38" s="281"/>
      <c r="F38" s="281"/>
      <c r="G38" s="281"/>
      <c r="H38" s="281"/>
      <c r="I38" s="281"/>
      <c r="J38" s="206"/>
      <c r="K38" s="48"/>
      <c r="L38" s="48"/>
      <c r="M38" s="48"/>
      <c r="N38" s="48"/>
      <c r="O38" s="69"/>
      <c r="P38" s="69"/>
      <c r="Q38" s="69"/>
    </row>
    <row r="39" spans="1:17" ht="21" customHeight="1" x14ac:dyDescent="0.25">
      <c r="A39" s="206"/>
      <c r="B39" s="48"/>
      <c r="C39" s="280" t="s">
        <v>34</v>
      </c>
      <c r="D39" s="281"/>
      <c r="E39" s="281"/>
      <c r="F39" s="281"/>
      <c r="G39" s="281"/>
      <c r="H39" s="281"/>
      <c r="I39" s="281"/>
      <c r="J39" s="206"/>
      <c r="K39" s="48"/>
      <c r="L39" s="48"/>
      <c r="M39" s="48"/>
      <c r="N39" s="48"/>
      <c r="O39" s="69"/>
      <c r="P39" s="69"/>
      <c r="Q39" s="69"/>
    </row>
    <row r="40" spans="1:17" ht="21" customHeight="1" x14ac:dyDescent="0.25">
      <c r="A40" s="206"/>
      <c r="B40" s="48"/>
      <c r="C40" s="280" t="s">
        <v>243</v>
      </c>
      <c r="D40" s="281"/>
      <c r="E40" s="281"/>
      <c r="F40" s="281"/>
      <c r="G40" s="281"/>
      <c r="H40" s="281"/>
      <c r="I40" s="281"/>
      <c r="J40" s="206"/>
      <c r="K40" s="48"/>
      <c r="L40" s="48"/>
      <c r="M40" s="48"/>
      <c r="N40" s="48"/>
      <c r="O40" s="69"/>
      <c r="P40" s="69"/>
      <c r="Q40" s="69"/>
    </row>
    <row r="41" spans="1:17" ht="21" customHeight="1" x14ac:dyDescent="0.25">
      <c r="A41" s="206"/>
      <c r="B41" s="48"/>
      <c r="C41" s="280" t="s">
        <v>244</v>
      </c>
      <c r="D41" s="281"/>
      <c r="E41" s="281"/>
      <c r="F41" s="281"/>
      <c r="G41" s="281"/>
      <c r="H41" s="281"/>
      <c r="I41" s="281"/>
      <c r="J41" s="206"/>
      <c r="K41" s="48"/>
      <c r="L41" s="48"/>
      <c r="M41" s="48"/>
      <c r="N41" s="48"/>
      <c r="O41" s="69"/>
      <c r="P41" s="69"/>
      <c r="Q41" s="69"/>
    </row>
    <row r="42" spans="1:17" ht="21" customHeight="1" x14ac:dyDescent="0.25">
      <c r="A42" s="206"/>
      <c r="B42" s="48"/>
      <c r="C42" s="280" t="s">
        <v>8</v>
      </c>
      <c r="D42" s="281"/>
      <c r="E42" s="281"/>
      <c r="F42" s="281"/>
      <c r="G42" s="281"/>
      <c r="H42" s="281"/>
      <c r="I42" s="281"/>
      <c r="J42" s="206"/>
      <c r="K42" s="48"/>
      <c r="L42" s="48"/>
      <c r="M42" s="48"/>
      <c r="N42" s="48"/>
      <c r="O42" s="69"/>
      <c r="P42" s="69"/>
      <c r="Q42" s="69"/>
    </row>
    <row r="43" spans="1:17" ht="18.75" customHeight="1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5"/>
      <c r="P43" s="45"/>
      <c r="Q43" s="45"/>
    </row>
    <row r="44" spans="1:17" ht="18.75" customHeight="1" x14ac:dyDescent="0.25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5"/>
      <c r="P44" s="45"/>
      <c r="Q44" s="45"/>
    </row>
    <row r="45" spans="1:17" ht="18.75" customHeight="1" x14ac:dyDescent="0.25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5"/>
      <c r="P45" s="45"/>
      <c r="Q45" s="45"/>
    </row>
    <row r="46" spans="1:17" ht="18.75" customHeight="1" x14ac:dyDescent="0.2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5"/>
      <c r="P46" s="45"/>
      <c r="Q46" s="45"/>
    </row>
    <row r="47" spans="1:17" ht="18.75" customHeight="1" x14ac:dyDescent="0.2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5"/>
      <c r="P47" s="45"/>
      <c r="Q47" s="45"/>
    </row>
    <row r="48" spans="1:17" ht="18.75" customHeight="1" x14ac:dyDescent="0.2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5"/>
      <c r="P48" s="45"/>
      <c r="Q48" s="45"/>
    </row>
    <row r="49" spans="1:17" ht="18.75" customHeight="1" x14ac:dyDescent="0.2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5"/>
      <c r="P49" s="45"/>
      <c r="Q49" s="45"/>
    </row>
    <row r="50" spans="1:17" ht="18.75" customHeight="1" x14ac:dyDescent="0.2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5"/>
      <c r="P50" s="45"/>
      <c r="Q50" s="45"/>
    </row>
    <row r="51" spans="1:17" ht="18.75" customHeight="1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5"/>
      <c r="P51" s="45"/>
      <c r="Q51" s="45"/>
    </row>
    <row r="52" spans="1:17" ht="18.75" customHeight="1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5"/>
      <c r="P52" s="45"/>
      <c r="Q52" s="45"/>
    </row>
    <row r="53" spans="1:17" ht="18.75" customHeight="1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5"/>
      <c r="P53" s="45"/>
      <c r="Q53" s="45"/>
    </row>
    <row r="54" spans="1:17" ht="18.75" customHeight="1" x14ac:dyDescent="0.2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5"/>
      <c r="P54" s="45"/>
      <c r="Q54" s="45"/>
    </row>
    <row r="55" spans="1:17" ht="18.75" customHeight="1" x14ac:dyDescent="0.2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5"/>
      <c r="P55" s="45"/>
      <c r="Q55" s="45"/>
    </row>
    <row r="56" spans="1:17" ht="18.75" customHeight="1" x14ac:dyDescent="0.2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5"/>
      <c r="P56" s="45"/>
      <c r="Q56" s="45"/>
    </row>
    <row r="57" spans="1:17" ht="18.75" customHeight="1" x14ac:dyDescent="0.2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5"/>
      <c r="P57" s="45"/>
      <c r="Q57" s="45"/>
    </row>
    <row r="58" spans="1:17" ht="18.75" customHeight="1" x14ac:dyDescent="0.2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5"/>
      <c r="P58" s="45"/>
      <c r="Q58" s="45"/>
    </row>
    <row r="59" spans="1:17" ht="18.75" customHeight="1" x14ac:dyDescent="0.2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5"/>
      <c r="P59" s="45"/>
      <c r="Q59" s="45"/>
    </row>
    <row r="60" spans="1:17" ht="18.75" customHeight="1" x14ac:dyDescent="0.2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5"/>
      <c r="P60" s="45"/>
      <c r="Q60" s="45"/>
    </row>
    <row r="61" spans="1:17" ht="18.75" customHeight="1" x14ac:dyDescent="0.25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5"/>
      <c r="P61" s="45"/>
      <c r="Q61" s="45"/>
    </row>
    <row r="62" spans="1:17" ht="18.75" customHeight="1" x14ac:dyDescent="0.25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5"/>
      <c r="P62" s="45"/>
      <c r="Q62" s="45"/>
    </row>
    <row r="63" spans="1:17" ht="18.75" customHeight="1" x14ac:dyDescent="0.25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5"/>
      <c r="P63" s="45"/>
      <c r="Q63" s="45"/>
    </row>
    <row r="64" spans="1:17" ht="18.75" customHeight="1" x14ac:dyDescent="0.25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5"/>
      <c r="P64" s="45"/>
      <c r="Q64" s="45"/>
    </row>
    <row r="65" spans="1:17" ht="18.75" customHeight="1" x14ac:dyDescent="0.25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5"/>
      <c r="P65" s="45"/>
      <c r="Q65" s="45"/>
    </row>
    <row r="66" spans="1:17" ht="18.75" customHeight="1" x14ac:dyDescent="0.25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5"/>
      <c r="P66" s="45"/>
      <c r="Q66" s="45"/>
    </row>
    <row r="67" spans="1:17" ht="18.75" customHeight="1" x14ac:dyDescent="0.2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5"/>
      <c r="P67" s="45"/>
      <c r="Q67" s="45"/>
    </row>
    <row r="68" spans="1:17" ht="18.75" customHeight="1" x14ac:dyDescent="0.25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5"/>
      <c r="P68" s="45"/>
      <c r="Q68" s="45"/>
    </row>
    <row r="69" spans="1:17" ht="18.75" customHeight="1" x14ac:dyDescent="0.25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5"/>
      <c r="P69" s="45"/>
      <c r="Q69" s="45"/>
    </row>
    <row r="70" spans="1:17" ht="18.75" customHeight="1" x14ac:dyDescent="0.2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5"/>
      <c r="P70" s="45"/>
      <c r="Q70" s="45"/>
    </row>
    <row r="71" spans="1:17" ht="18.75" customHeight="1" x14ac:dyDescent="0.25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5"/>
      <c r="P71" s="45"/>
      <c r="Q71" s="45"/>
    </row>
    <row r="72" spans="1:17" ht="18.75" customHeight="1" x14ac:dyDescent="0.25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5"/>
      <c r="P72" s="45"/>
      <c r="Q72" s="45"/>
    </row>
    <row r="73" spans="1:17" ht="18.75" customHeight="1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5"/>
      <c r="P73" s="45"/>
      <c r="Q73" s="45"/>
    </row>
    <row r="74" spans="1:17" ht="18.75" customHeight="1" x14ac:dyDescent="0.25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5"/>
      <c r="P74" s="45"/>
      <c r="Q74" s="45"/>
    </row>
    <row r="75" spans="1:17" ht="18.75" customHeight="1" x14ac:dyDescent="0.25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5"/>
      <c r="P75" s="45"/>
      <c r="Q75" s="45"/>
    </row>
    <row r="76" spans="1:17" ht="18.75" customHeight="1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5"/>
      <c r="P76" s="45"/>
      <c r="Q76" s="45"/>
    </row>
    <row r="77" spans="1:17" ht="18.75" customHeight="1" x14ac:dyDescent="0.25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5"/>
      <c r="P77" s="45"/>
      <c r="Q77" s="45"/>
    </row>
    <row r="78" spans="1:17" ht="18.75" customHeight="1" x14ac:dyDescent="0.2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5"/>
      <c r="P78" s="45"/>
      <c r="Q78" s="45"/>
    </row>
    <row r="79" spans="1:17" ht="18.75" customHeight="1" x14ac:dyDescent="0.2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5"/>
      <c r="P79" s="45"/>
      <c r="Q79" s="45"/>
    </row>
    <row r="80" spans="1:17" ht="18.75" customHeight="1" x14ac:dyDescent="0.25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5"/>
      <c r="P80" s="45"/>
      <c r="Q80" s="45"/>
    </row>
    <row r="81" spans="1:17" ht="18.75" customHeight="1" x14ac:dyDescent="0.25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5"/>
      <c r="P81" s="45"/>
      <c r="Q81" s="45"/>
    </row>
    <row r="82" spans="1:17" ht="18.75" customHeight="1" x14ac:dyDescent="0.2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5"/>
      <c r="P82" s="45"/>
      <c r="Q82" s="45"/>
    </row>
    <row r="83" spans="1:17" ht="18.75" customHeight="1" x14ac:dyDescent="0.2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5"/>
      <c r="P83" s="45"/>
      <c r="Q83" s="45"/>
    </row>
    <row r="84" spans="1:17" ht="18.75" customHeight="1" x14ac:dyDescent="0.2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5"/>
      <c r="P84" s="45"/>
      <c r="Q84" s="45"/>
    </row>
    <row r="85" spans="1:17" ht="18.75" customHeight="1" x14ac:dyDescent="0.2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5"/>
      <c r="P85" s="45"/>
      <c r="Q85" s="45"/>
    </row>
    <row r="86" spans="1:17" ht="18.75" customHeight="1" x14ac:dyDescent="0.25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5"/>
      <c r="P86" s="45"/>
      <c r="Q86" s="45"/>
    </row>
    <row r="87" spans="1:17" ht="18.75" customHeight="1" x14ac:dyDescent="0.25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5"/>
      <c r="P87" s="45"/>
      <c r="Q87" s="45"/>
    </row>
    <row r="88" spans="1:17" ht="18.75" customHeight="1" x14ac:dyDescent="0.25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5"/>
      <c r="P88" s="45"/>
      <c r="Q88" s="45"/>
    </row>
    <row r="89" spans="1:17" ht="18.75" customHeight="1" x14ac:dyDescent="0.25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5"/>
      <c r="P89" s="45"/>
      <c r="Q89" s="45"/>
    </row>
    <row r="90" spans="1:17" ht="18.75" customHeight="1" x14ac:dyDescent="0.25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5"/>
      <c r="P90" s="45"/>
      <c r="Q90" s="45"/>
    </row>
    <row r="91" spans="1:17" ht="18.75" customHeight="1" x14ac:dyDescent="0.25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5"/>
      <c r="P91" s="45"/>
      <c r="Q91" s="45"/>
    </row>
    <row r="92" spans="1:17" ht="18.75" customHeight="1" x14ac:dyDescent="0.25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5"/>
      <c r="P92" s="45"/>
      <c r="Q92" s="45"/>
    </row>
    <row r="93" spans="1:17" ht="18.75" customHeight="1" x14ac:dyDescent="0.2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5"/>
      <c r="P93" s="45"/>
      <c r="Q93" s="45"/>
    </row>
    <row r="94" spans="1:17" ht="18.75" customHeight="1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5"/>
      <c r="P94" s="45"/>
      <c r="Q94" s="45"/>
    </row>
    <row r="95" spans="1:17" ht="18.75" customHeight="1" x14ac:dyDescent="0.25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5"/>
      <c r="P95" s="45"/>
      <c r="Q95" s="45"/>
    </row>
    <row r="96" spans="1:17" ht="18.75" customHeight="1" x14ac:dyDescent="0.25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5"/>
      <c r="P96" s="45"/>
      <c r="Q96" s="45"/>
    </row>
    <row r="97" spans="1:17" ht="18.75" customHeight="1" x14ac:dyDescent="0.25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5"/>
      <c r="P97" s="45"/>
      <c r="Q97" s="45"/>
    </row>
    <row r="98" spans="1:17" ht="18.75" customHeight="1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5"/>
      <c r="P98" s="45"/>
      <c r="Q98" s="45"/>
    </row>
    <row r="99" spans="1:17" ht="18.75" customHeight="1" x14ac:dyDescent="0.25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5"/>
      <c r="P99" s="45"/>
      <c r="Q99" s="45"/>
    </row>
    <row r="100" spans="1:17" ht="18.75" customHeight="1" x14ac:dyDescent="0.25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5"/>
      <c r="P100" s="45"/>
      <c r="Q100" s="45"/>
    </row>
    <row r="101" spans="1:17" ht="18.75" customHeight="1" x14ac:dyDescent="0.25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5"/>
      <c r="P101" s="45"/>
      <c r="Q101" s="45"/>
    </row>
  </sheetData>
  <mergeCells count="22">
    <mergeCell ref="A28:I28"/>
    <mergeCell ref="C29:I29"/>
    <mergeCell ref="B3:I3"/>
    <mergeCell ref="B16:B17"/>
    <mergeCell ref="C16:G17"/>
    <mergeCell ref="I16:I17"/>
    <mergeCell ref="B25:I25"/>
    <mergeCell ref="B24:I24"/>
    <mergeCell ref="B26:I26"/>
    <mergeCell ref="C30:I30"/>
    <mergeCell ref="C40:I40"/>
    <mergeCell ref="C41:I41"/>
    <mergeCell ref="C42:I42"/>
    <mergeCell ref="C39:I39"/>
    <mergeCell ref="A38:I38"/>
    <mergeCell ref="C31:I31"/>
    <mergeCell ref="C32:I32"/>
    <mergeCell ref="A33:I33"/>
    <mergeCell ref="C35:I35"/>
    <mergeCell ref="C36:I36"/>
    <mergeCell ref="C37:I37"/>
    <mergeCell ref="C34:I34"/>
  </mergeCells>
  <printOptions horizontalCentered="1"/>
  <pageMargins left="0.27559055118110237" right="0.23622047244094491" top="0.35433070866141736" bottom="0.23622047244094491" header="0" footer="0"/>
  <pageSetup paperSize="9" scale="7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1"/>
  <sheetViews>
    <sheetView showGridLines="0" workbookViewId="0">
      <selection activeCell="C9" sqref="C9:F9"/>
    </sheetView>
  </sheetViews>
  <sheetFormatPr defaultColWidth="11.19921875" defaultRowHeight="15" customHeight="1" x14ac:dyDescent="0.25"/>
  <cols>
    <col min="1" max="1" width="1.5" style="157" customWidth="1"/>
    <col min="2" max="2" width="6.19921875" style="157" customWidth="1"/>
    <col min="3" max="3" width="7.19921875" style="157" customWidth="1"/>
    <col min="4" max="4" width="6.796875" style="157" customWidth="1"/>
    <col min="5" max="5" width="28.796875" style="157" customWidth="1"/>
    <col min="6" max="6" width="4.5" style="157" customWidth="1"/>
    <col min="7" max="7" width="5.296875" style="157" customWidth="1"/>
    <col min="8" max="8" width="11.19921875" style="157" customWidth="1"/>
    <col min="9" max="9" width="3.69921875" style="157" customWidth="1"/>
    <col min="10" max="10" width="12.5" style="157" customWidth="1"/>
    <col min="11" max="11" width="7.19921875" style="157" customWidth="1"/>
    <col min="12" max="12" width="22.796875" style="157" customWidth="1"/>
    <col min="13" max="17" width="7.19921875" style="157" customWidth="1"/>
    <col min="18" max="16384" width="11.19921875" style="157"/>
  </cols>
  <sheetData>
    <row r="1" spans="1:17" ht="21.75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215" t="s">
        <v>37</v>
      </c>
      <c r="K1" s="48"/>
      <c r="L1" s="69"/>
      <c r="M1" s="69"/>
      <c r="N1" s="69"/>
      <c r="O1" s="69"/>
      <c r="P1" s="69"/>
      <c r="Q1" s="69"/>
    </row>
    <row r="2" spans="1:17" ht="21.75" customHeight="1" x14ac:dyDescent="0.25">
      <c r="A2" s="48"/>
      <c r="B2" s="300" t="s">
        <v>1</v>
      </c>
      <c r="C2" s="284"/>
      <c r="D2" s="284"/>
      <c r="E2" s="284"/>
      <c r="F2" s="284"/>
      <c r="G2" s="284"/>
      <c r="H2" s="284"/>
      <c r="I2" s="284"/>
      <c r="J2" s="285"/>
      <c r="K2" s="68"/>
      <c r="L2" s="69"/>
      <c r="M2" s="69"/>
      <c r="N2" s="69"/>
      <c r="O2" s="69"/>
      <c r="P2" s="69"/>
      <c r="Q2" s="69"/>
    </row>
    <row r="3" spans="1:17" ht="39" customHeight="1" x14ac:dyDescent="0.25">
      <c r="A3" s="48"/>
      <c r="B3" s="227" t="s">
        <v>38</v>
      </c>
      <c r="C3" s="48"/>
      <c r="D3" s="206" t="s">
        <v>39</v>
      </c>
      <c r="E3" s="48"/>
      <c r="F3" s="48"/>
      <c r="G3" s="48"/>
      <c r="H3" s="48"/>
      <c r="I3" s="48"/>
      <c r="J3" s="48"/>
      <c r="K3" s="48"/>
      <c r="L3" s="69"/>
      <c r="M3" s="69"/>
      <c r="N3" s="69"/>
      <c r="O3" s="69"/>
      <c r="P3" s="69"/>
      <c r="Q3" s="69"/>
    </row>
    <row r="4" spans="1:17" ht="24" customHeight="1" x14ac:dyDescent="0.25">
      <c r="A4" s="206"/>
      <c r="B4" s="227" t="s">
        <v>40</v>
      </c>
      <c r="C4" s="206"/>
      <c r="D4" s="206" t="s">
        <v>4</v>
      </c>
      <c r="E4" s="48"/>
      <c r="F4" s="48"/>
      <c r="G4" s="206"/>
      <c r="H4" s="206"/>
      <c r="I4" s="206"/>
      <c r="J4" s="206"/>
      <c r="K4" s="206"/>
      <c r="L4" s="69"/>
      <c r="M4" s="69"/>
      <c r="N4" s="69"/>
      <c r="O4" s="69"/>
      <c r="P4" s="69"/>
      <c r="Q4" s="69"/>
    </row>
    <row r="5" spans="1:17" ht="24" customHeight="1" x14ac:dyDescent="0.25">
      <c r="A5" s="206"/>
      <c r="B5" s="227" t="s">
        <v>41</v>
      </c>
      <c r="C5" s="206"/>
      <c r="D5" s="206" t="s">
        <v>42</v>
      </c>
      <c r="E5" s="48"/>
      <c r="F5" s="48"/>
      <c r="G5" s="206"/>
      <c r="H5" s="206"/>
      <c r="I5" s="206"/>
      <c r="J5" s="206"/>
      <c r="K5" s="206"/>
      <c r="L5" s="69"/>
      <c r="M5" s="69"/>
      <c r="N5" s="69"/>
      <c r="O5" s="69"/>
      <c r="P5" s="69"/>
      <c r="Q5" s="69"/>
    </row>
    <row r="6" spans="1:17" ht="24" customHeight="1" x14ac:dyDescent="0.25">
      <c r="A6" s="206"/>
      <c r="B6" s="206" t="s">
        <v>43</v>
      </c>
      <c r="C6" s="206"/>
      <c r="D6" s="206"/>
      <c r="E6" s="206" t="s">
        <v>8</v>
      </c>
      <c r="F6" s="70"/>
      <c r="G6" s="206"/>
      <c r="H6" s="206"/>
      <c r="I6" s="206"/>
      <c r="J6" s="206"/>
      <c r="K6" s="206"/>
      <c r="L6" s="69"/>
      <c r="M6" s="69"/>
      <c r="N6" s="69"/>
      <c r="O6" s="69"/>
      <c r="P6" s="69"/>
      <c r="Q6" s="69"/>
    </row>
    <row r="7" spans="1:17" ht="24" customHeight="1" x14ac:dyDescent="0.25">
      <c r="A7" s="206"/>
      <c r="B7" s="227" t="s">
        <v>44</v>
      </c>
      <c r="C7" s="206"/>
      <c r="D7" s="294" t="s">
        <v>242</v>
      </c>
      <c r="E7" s="295"/>
      <c r="F7" s="70"/>
      <c r="G7" s="206"/>
      <c r="H7" s="206"/>
      <c r="I7" s="206"/>
      <c r="J7" s="206"/>
      <c r="K7" s="206"/>
      <c r="L7" s="69"/>
      <c r="M7" s="69"/>
      <c r="N7" s="69"/>
      <c r="O7" s="69"/>
      <c r="P7" s="69"/>
      <c r="Q7" s="69"/>
    </row>
    <row r="8" spans="1:17" ht="24" customHeight="1" x14ac:dyDescent="0.25">
      <c r="A8" s="206"/>
      <c r="B8" s="227" t="s">
        <v>45</v>
      </c>
      <c r="C8" s="206"/>
      <c r="D8" s="209" t="s">
        <v>248</v>
      </c>
      <c r="E8" s="274"/>
      <c r="F8" s="229"/>
      <c r="G8" s="206"/>
      <c r="H8" s="206"/>
      <c r="I8" s="206"/>
      <c r="J8" s="206"/>
      <c r="K8" s="206"/>
      <c r="L8" s="69"/>
      <c r="M8" s="69"/>
      <c r="N8" s="69"/>
      <c r="O8" s="69"/>
      <c r="P8" s="69"/>
      <c r="Q8" s="69"/>
    </row>
    <row r="9" spans="1:17" ht="34.5" customHeight="1" x14ac:dyDescent="0.25">
      <c r="A9" s="70"/>
      <c r="B9" s="71" t="s">
        <v>16</v>
      </c>
      <c r="C9" s="296" t="s">
        <v>17</v>
      </c>
      <c r="D9" s="297"/>
      <c r="E9" s="297"/>
      <c r="F9" s="298"/>
      <c r="G9" s="296" t="s">
        <v>46</v>
      </c>
      <c r="H9" s="297"/>
      <c r="I9" s="298"/>
      <c r="J9" s="72" t="s">
        <v>19</v>
      </c>
      <c r="K9" s="48"/>
      <c r="L9" s="69"/>
      <c r="M9" s="69"/>
      <c r="N9" s="69"/>
      <c r="O9" s="69"/>
      <c r="P9" s="69"/>
      <c r="Q9" s="69"/>
    </row>
    <row r="10" spans="1:17" ht="24" customHeight="1" x14ac:dyDescent="0.25">
      <c r="A10" s="206"/>
      <c r="B10" s="230">
        <v>1</v>
      </c>
      <c r="C10" s="231" t="s">
        <v>47</v>
      </c>
      <c r="D10" s="232"/>
      <c r="E10" s="232"/>
      <c r="F10" s="232"/>
      <c r="G10" s="299">
        <f>'ปร.4 (ก)'!L60</f>
        <v>853060</v>
      </c>
      <c r="H10" s="289"/>
      <c r="I10" s="233"/>
      <c r="J10" s="234"/>
      <c r="K10" s="48"/>
      <c r="L10" s="275"/>
      <c r="M10" s="69"/>
      <c r="N10" s="69"/>
      <c r="O10" s="69"/>
      <c r="P10" s="69"/>
      <c r="Q10" s="69"/>
    </row>
    <row r="11" spans="1:17" ht="24" customHeight="1" x14ac:dyDescent="0.25">
      <c r="A11" s="206"/>
      <c r="B11" s="235">
        <v>2</v>
      </c>
      <c r="C11" s="236" t="s">
        <v>48</v>
      </c>
      <c r="D11" s="206"/>
      <c r="E11" s="237">
        <v>0</v>
      </c>
      <c r="F11" s="206"/>
      <c r="G11" s="239"/>
      <c r="H11" s="66"/>
      <c r="I11" s="206"/>
      <c r="J11" s="238"/>
      <c r="K11" s="48"/>
      <c r="L11" s="275"/>
      <c r="M11" s="69"/>
      <c r="N11" s="69"/>
      <c r="O11" s="69"/>
      <c r="P11" s="69"/>
      <c r="Q11" s="69"/>
    </row>
    <row r="12" spans="1:17" ht="24" customHeight="1" x14ac:dyDescent="0.25">
      <c r="A12" s="206"/>
      <c r="B12" s="235">
        <v>3</v>
      </c>
      <c r="C12" s="236" t="s">
        <v>49</v>
      </c>
      <c r="D12" s="206"/>
      <c r="E12" s="237">
        <v>0</v>
      </c>
      <c r="F12" s="206"/>
      <c r="G12" s="239"/>
      <c r="H12" s="66"/>
      <c r="I12" s="206"/>
      <c r="J12" s="238"/>
      <c r="K12" s="48"/>
      <c r="L12" s="275"/>
      <c r="M12" s="69"/>
      <c r="N12" s="69"/>
      <c r="O12" s="69"/>
      <c r="P12" s="69"/>
      <c r="Q12" s="69"/>
    </row>
    <row r="13" spans="1:17" ht="24" customHeight="1" x14ac:dyDescent="0.25">
      <c r="A13" s="206"/>
      <c r="B13" s="235">
        <v>4</v>
      </c>
      <c r="C13" s="236" t="s">
        <v>50</v>
      </c>
      <c r="D13" s="206"/>
      <c r="E13" s="276">
        <v>7.0000000000000007E-2</v>
      </c>
      <c r="F13" s="206"/>
      <c r="G13" s="239"/>
      <c r="H13" s="66"/>
      <c r="I13" s="206"/>
      <c r="J13" s="238"/>
      <c r="K13" s="48"/>
      <c r="L13" s="69"/>
      <c r="M13" s="69"/>
      <c r="N13" s="69"/>
      <c r="O13" s="69"/>
      <c r="P13" s="69"/>
      <c r="Q13" s="69"/>
    </row>
    <row r="14" spans="1:17" ht="24" customHeight="1" x14ac:dyDescent="0.25">
      <c r="A14" s="206"/>
      <c r="B14" s="235"/>
      <c r="C14" s="236" t="s">
        <v>51</v>
      </c>
      <c r="D14" s="206"/>
      <c r="E14" s="277">
        <f>+'Factor F'!E14</f>
        <v>1.3073999999999999</v>
      </c>
      <c r="F14" s="206"/>
      <c r="G14" s="302">
        <f>G10*(E14-1)</f>
        <v>262230.64399999991</v>
      </c>
      <c r="H14" s="281"/>
      <c r="I14" s="241"/>
      <c r="J14" s="238"/>
      <c r="K14" s="48"/>
      <c r="L14" s="69"/>
      <c r="M14" s="69"/>
      <c r="N14" s="69"/>
      <c r="O14" s="69"/>
      <c r="P14" s="69"/>
      <c r="Q14" s="69"/>
    </row>
    <row r="15" spans="1:17" ht="4.5" customHeight="1" x14ac:dyDescent="0.25">
      <c r="A15" s="206"/>
      <c r="B15" s="235"/>
      <c r="C15" s="236"/>
      <c r="D15" s="206"/>
      <c r="E15" s="240"/>
      <c r="F15" s="206"/>
      <c r="G15" s="239"/>
      <c r="H15" s="66"/>
      <c r="I15" s="241"/>
      <c r="J15" s="238"/>
      <c r="K15" s="48"/>
      <c r="L15" s="69"/>
      <c r="M15" s="69"/>
      <c r="N15" s="69"/>
      <c r="O15" s="69"/>
      <c r="P15" s="69"/>
      <c r="Q15" s="69"/>
    </row>
    <row r="16" spans="1:17" ht="24" customHeight="1" x14ac:dyDescent="0.25">
      <c r="A16" s="206"/>
      <c r="B16" s="230" t="s">
        <v>52</v>
      </c>
      <c r="C16" s="231" t="s">
        <v>53</v>
      </c>
      <c r="D16" s="232"/>
      <c r="E16" s="232"/>
      <c r="F16" s="233"/>
      <c r="G16" s="302">
        <f>G10+G14</f>
        <v>1115290.6439999999</v>
      </c>
      <c r="H16" s="281"/>
      <c r="I16" s="206"/>
      <c r="J16" s="238"/>
      <c r="K16" s="48"/>
      <c r="L16" s="69"/>
      <c r="M16" s="69"/>
      <c r="N16" s="69"/>
      <c r="O16" s="69"/>
      <c r="P16" s="69"/>
      <c r="Q16" s="69"/>
    </row>
    <row r="17" spans="1:17" ht="24" customHeight="1" x14ac:dyDescent="0.25">
      <c r="A17" s="206"/>
      <c r="B17" s="242"/>
      <c r="C17" s="242" t="s">
        <v>54</v>
      </c>
      <c r="D17" s="243"/>
      <c r="E17" s="243"/>
      <c r="F17" s="244"/>
      <c r="G17" s="303">
        <f>INT(G16/1000)*1000</f>
        <v>1115000</v>
      </c>
      <c r="H17" s="304"/>
      <c r="I17" s="245"/>
      <c r="J17" s="248"/>
      <c r="K17" s="48"/>
      <c r="L17" s="275"/>
      <c r="M17" s="69"/>
      <c r="N17" s="69"/>
      <c r="O17" s="69"/>
      <c r="P17" s="69"/>
      <c r="Q17" s="69"/>
    </row>
    <row r="18" spans="1:17" ht="24" customHeight="1" x14ac:dyDescent="0.25">
      <c r="A18" s="206"/>
      <c r="B18" s="206"/>
      <c r="C18" s="206"/>
      <c r="D18" s="206"/>
      <c r="E18" s="206"/>
      <c r="F18" s="206"/>
      <c r="G18" s="278"/>
      <c r="H18" s="279"/>
      <c r="I18" s="206"/>
      <c r="J18" s="206"/>
      <c r="K18" s="48"/>
      <c r="L18" s="275"/>
      <c r="M18" s="69"/>
      <c r="N18" s="69"/>
      <c r="O18" s="69"/>
      <c r="P18" s="69"/>
      <c r="Q18" s="69"/>
    </row>
    <row r="19" spans="1:17" ht="21" customHeight="1" x14ac:dyDescent="0.25">
      <c r="A19" s="206"/>
      <c r="B19" s="280" t="s">
        <v>29</v>
      </c>
      <c r="C19" s="280"/>
      <c r="D19" s="280"/>
      <c r="E19" s="280"/>
      <c r="F19" s="280"/>
      <c r="G19" s="280"/>
      <c r="H19" s="280"/>
      <c r="I19" s="280"/>
      <c r="J19" s="48"/>
      <c r="K19" s="48"/>
      <c r="L19" s="48"/>
      <c r="M19" s="48"/>
      <c r="N19" s="48"/>
      <c r="O19" s="69"/>
      <c r="P19" s="69"/>
      <c r="Q19" s="69"/>
    </row>
    <row r="20" spans="1:17" ht="21" customHeight="1" x14ac:dyDescent="0.25">
      <c r="A20" s="206"/>
      <c r="B20" s="280" t="s">
        <v>246</v>
      </c>
      <c r="C20" s="280"/>
      <c r="D20" s="280"/>
      <c r="E20" s="280"/>
      <c r="F20" s="280"/>
      <c r="G20" s="280"/>
      <c r="H20" s="280"/>
      <c r="I20" s="280"/>
      <c r="K20" s="48"/>
      <c r="L20" s="48"/>
      <c r="M20" s="48"/>
      <c r="N20" s="48"/>
      <c r="O20" s="69"/>
      <c r="P20" s="69"/>
      <c r="Q20" s="69"/>
    </row>
    <row r="21" spans="1:17" ht="21" customHeight="1" x14ac:dyDescent="0.25">
      <c r="A21" s="206"/>
      <c r="B21" s="280" t="s">
        <v>245</v>
      </c>
      <c r="C21" s="280"/>
      <c r="D21" s="280"/>
      <c r="E21" s="280"/>
      <c r="F21" s="280"/>
      <c r="G21" s="280"/>
      <c r="H21" s="280"/>
      <c r="I21" s="280"/>
      <c r="J21" s="48"/>
      <c r="K21" s="48"/>
      <c r="L21" s="48"/>
      <c r="M21" s="48"/>
      <c r="N21" s="48"/>
      <c r="O21" s="69"/>
      <c r="P21" s="69"/>
      <c r="Q21" s="69"/>
    </row>
    <row r="22" spans="1:17" ht="21" customHeight="1" x14ac:dyDescent="0.25">
      <c r="A22" s="206"/>
      <c r="B22" s="66"/>
      <c r="C22" s="66"/>
      <c r="D22" s="66"/>
      <c r="E22" s="66"/>
      <c r="F22" s="66"/>
      <c r="G22" s="66"/>
      <c r="H22" s="66"/>
      <c r="I22" s="66"/>
      <c r="J22" s="66"/>
      <c r="K22" s="48"/>
      <c r="L22" s="48"/>
      <c r="M22" s="48"/>
      <c r="N22" s="48"/>
      <c r="O22" s="69"/>
      <c r="P22" s="69"/>
      <c r="Q22" s="69"/>
    </row>
    <row r="23" spans="1:17" ht="21" customHeight="1" x14ac:dyDescent="0.25">
      <c r="A23" s="282"/>
      <c r="B23" s="281"/>
      <c r="C23" s="281"/>
      <c r="D23" s="281"/>
      <c r="E23" s="281"/>
      <c r="F23" s="281"/>
      <c r="G23" s="281"/>
      <c r="H23" s="281"/>
      <c r="I23" s="281"/>
      <c r="J23" s="206"/>
      <c r="K23" s="48"/>
      <c r="L23" s="48"/>
      <c r="M23" s="48"/>
      <c r="N23" s="48"/>
      <c r="O23" s="69"/>
      <c r="P23" s="69"/>
      <c r="Q23" s="69"/>
    </row>
    <row r="24" spans="1:17" ht="21" customHeight="1" x14ac:dyDescent="0.25">
      <c r="A24" s="206"/>
      <c r="B24" s="48"/>
      <c r="C24" s="280" t="s">
        <v>30</v>
      </c>
      <c r="D24" s="281"/>
      <c r="E24" s="281"/>
      <c r="F24" s="281"/>
      <c r="G24" s="281"/>
      <c r="H24" s="281"/>
      <c r="I24" s="281"/>
      <c r="J24" s="206"/>
      <c r="K24" s="48"/>
      <c r="L24" s="48"/>
      <c r="M24" s="48"/>
      <c r="N24" s="48"/>
      <c r="O24" s="69"/>
      <c r="P24" s="69"/>
      <c r="Q24" s="69"/>
    </row>
    <row r="25" spans="1:17" ht="21" customHeight="1" x14ac:dyDescent="0.25">
      <c r="A25" s="206"/>
      <c r="B25" s="48"/>
      <c r="C25" s="280" t="s">
        <v>31</v>
      </c>
      <c r="D25" s="281"/>
      <c r="E25" s="281"/>
      <c r="F25" s="281"/>
      <c r="G25" s="281"/>
      <c r="H25" s="281"/>
      <c r="I25" s="281"/>
      <c r="J25" s="206"/>
      <c r="K25" s="48"/>
      <c r="L25" s="48"/>
      <c r="M25" s="48"/>
      <c r="N25" s="48"/>
      <c r="O25" s="69"/>
      <c r="P25" s="69"/>
      <c r="Q25" s="69"/>
    </row>
    <row r="26" spans="1:17" ht="21" customHeight="1" x14ac:dyDescent="0.25">
      <c r="A26" s="206"/>
      <c r="B26" s="48"/>
      <c r="C26" s="280" t="s">
        <v>32</v>
      </c>
      <c r="D26" s="281"/>
      <c r="E26" s="281"/>
      <c r="F26" s="281"/>
      <c r="G26" s="281"/>
      <c r="H26" s="281"/>
      <c r="I26" s="281"/>
      <c r="J26" s="206"/>
      <c r="K26" s="48"/>
      <c r="L26" s="48"/>
      <c r="M26" s="48"/>
      <c r="N26" s="48"/>
      <c r="O26" s="69"/>
      <c r="P26" s="69"/>
      <c r="Q26" s="69"/>
    </row>
    <row r="27" spans="1:17" ht="21" customHeight="1" x14ac:dyDescent="0.25">
      <c r="A27" s="206"/>
      <c r="B27" s="48"/>
      <c r="C27" s="280" t="s">
        <v>33</v>
      </c>
      <c r="D27" s="281"/>
      <c r="E27" s="281"/>
      <c r="F27" s="281"/>
      <c r="G27" s="281"/>
      <c r="H27" s="281"/>
      <c r="I27" s="281"/>
      <c r="J27" s="206"/>
      <c r="K27" s="48"/>
      <c r="L27" s="48"/>
      <c r="M27" s="48"/>
      <c r="N27" s="48"/>
      <c r="O27" s="69"/>
      <c r="P27" s="69"/>
      <c r="Q27" s="69"/>
    </row>
    <row r="28" spans="1:17" ht="21" customHeight="1" x14ac:dyDescent="0.25">
      <c r="A28" s="282"/>
      <c r="B28" s="281"/>
      <c r="C28" s="281"/>
      <c r="D28" s="281"/>
      <c r="E28" s="281"/>
      <c r="F28" s="281"/>
      <c r="G28" s="281"/>
      <c r="H28" s="281"/>
      <c r="I28" s="281"/>
      <c r="J28" s="206"/>
      <c r="K28" s="48"/>
      <c r="L28" s="48"/>
      <c r="M28" s="48"/>
      <c r="N28" s="48"/>
      <c r="O28" s="69"/>
      <c r="P28" s="69"/>
      <c r="Q28" s="69"/>
    </row>
    <row r="29" spans="1:17" ht="21" customHeight="1" x14ac:dyDescent="0.25">
      <c r="A29" s="206"/>
      <c r="B29" s="48"/>
      <c r="C29" s="280" t="s">
        <v>34</v>
      </c>
      <c r="D29" s="281"/>
      <c r="E29" s="281"/>
      <c r="F29" s="281"/>
      <c r="G29" s="281"/>
      <c r="H29" s="281"/>
      <c r="I29" s="281"/>
      <c r="J29" s="206"/>
      <c r="K29" s="48"/>
      <c r="L29" s="48"/>
      <c r="M29" s="48"/>
      <c r="N29" s="48"/>
      <c r="O29" s="69"/>
      <c r="P29" s="69"/>
      <c r="Q29" s="69"/>
    </row>
    <row r="30" spans="1:17" ht="21" customHeight="1" x14ac:dyDescent="0.25">
      <c r="A30" s="206"/>
      <c r="B30" s="48"/>
      <c r="C30" s="280" t="s">
        <v>35</v>
      </c>
      <c r="D30" s="281"/>
      <c r="E30" s="281"/>
      <c r="F30" s="281"/>
      <c r="G30" s="281"/>
      <c r="H30" s="281"/>
      <c r="I30" s="281"/>
      <c r="J30" s="206"/>
      <c r="K30" s="48"/>
      <c r="L30" s="48"/>
      <c r="M30" s="48"/>
      <c r="N30" s="48"/>
      <c r="O30" s="69"/>
      <c r="P30" s="69"/>
      <c r="Q30" s="69"/>
    </row>
    <row r="31" spans="1:17" ht="21" customHeight="1" x14ac:dyDescent="0.25">
      <c r="A31" s="206"/>
      <c r="B31" s="48"/>
      <c r="C31" s="280" t="s">
        <v>36</v>
      </c>
      <c r="D31" s="281"/>
      <c r="E31" s="281"/>
      <c r="F31" s="281"/>
      <c r="G31" s="281"/>
      <c r="H31" s="281"/>
      <c r="I31" s="281"/>
      <c r="J31" s="206"/>
      <c r="K31" s="48"/>
      <c r="L31" s="48"/>
      <c r="M31" s="48"/>
      <c r="N31" s="48"/>
      <c r="O31" s="69"/>
      <c r="P31" s="69"/>
      <c r="Q31" s="69"/>
    </row>
    <row r="32" spans="1:17" ht="21" customHeight="1" x14ac:dyDescent="0.25">
      <c r="A32" s="206"/>
      <c r="B32" s="48"/>
      <c r="C32" s="280" t="s">
        <v>55</v>
      </c>
      <c r="D32" s="281"/>
      <c r="E32" s="281"/>
      <c r="F32" s="281"/>
      <c r="G32" s="281"/>
      <c r="H32" s="281"/>
      <c r="I32" s="281"/>
      <c r="J32" s="206"/>
      <c r="K32" s="48"/>
      <c r="L32" s="48"/>
      <c r="M32" s="48"/>
      <c r="N32" s="48"/>
      <c r="O32" s="69"/>
      <c r="P32" s="69"/>
      <c r="Q32" s="69"/>
    </row>
    <row r="33" spans="1:17" ht="21" customHeight="1" x14ac:dyDescent="0.25">
      <c r="A33" s="282"/>
      <c r="B33" s="281"/>
      <c r="C33" s="281"/>
      <c r="D33" s="281"/>
      <c r="E33" s="281"/>
      <c r="F33" s="281"/>
      <c r="G33" s="281"/>
      <c r="H33" s="281"/>
      <c r="I33" s="281"/>
      <c r="J33" s="206"/>
      <c r="K33" s="48"/>
      <c r="L33" s="48"/>
      <c r="M33" s="48"/>
      <c r="N33" s="48"/>
      <c r="O33" s="69"/>
      <c r="P33" s="69"/>
      <c r="Q33" s="69"/>
    </row>
    <row r="34" spans="1:17" ht="21" customHeight="1" x14ac:dyDescent="0.25">
      <c r="A34" s="206"/>
      <c r="B34" s="48"/>
      <c r="C34" s="280" t="s">
        <v>34</v>
      </c>
      <c r="D34" s="281"/>
      <c r="E34" s="281"/>
      <c r="F34" s="281"/>
      <c r="G34" s="281"/>
      <c r="H34" s="281"/>
      <c r="I34" s="281"/>
      <c r="J34" s="206"/>
      <c r="K34" s="48"/>
      <c r="L34" s="48"/>
      <c r="M34" s="48"/>
      <c r="N34" s="48"/>
      <c r="O34" s="69"/>
      <c r="P34" s="69"/>
      <c r="Q34" s="69"/>
    </row>
    <row r="35" spans="1:17" ht="21" customHeight="1" x14ac:dyDescent="0.25">
      <c r="A35" s="206"/>
      <c r="B35" s="48"/>
      <c r="C35" s="280" t="s">
        <v>243</v>
      </c>
      <c r="D35" s="281"/>
      <c r="E35" s="281"/>
      <c r="F35" s="281"/>
      <c r="G35" s="281"/>
      <c r="H35" s="281"/>
      <c r="I35" s="281"/>
      <c r="J35" s="206"/>
      <c r="K35" s="48"/>
      <c r="L35" s="48"/>
      <c r="M35" s="48"/>
      <c r="N35" s="48"/>
      <c r="O35" s="69"/>
      <c r="P35" s="69"/>
      <c r="Q35" s="69"/>
    </row>
    <row r="36" spans="1:17" ht="21" customHeight="1" x14ac:dyDescent="0.25">
      <c r="A36" s="206"/>
      <c r="B36" s="48"/>
      <c r="C36" s="280" t="s">
        <v>244</v>
      </c>
      <c r="D36" s="281"/>
      <c r="E36" s="281"/>
      <c r="F36" s="281"/>
      <c r="G36" s="281"/>
      <c r="H36" s="281"/>
      <c r="I36" s="281"/>
      <c r="J36" s="206"/>
      <c r="K36" s="48"/>
      <c r="L36" s="48"/>
      <c r="M36" s="48"/>
      <c r="N36" s="48"/>
      <c r="O36" s="69"/>
      <c r="P36" s="69"/>
      <c r="Q36" s="69"/>
    </row>
    <row r="37" spans="1:17" ht="21" customHeight="1" x14ac:dyDescent="0.25">
      <c r="A37" s="206"/>
      <c r="B37" s="48"/>
      <c r="C37" s="280" t="s">
        <v>8</v>
      </c>
      <c r="D37" s="281"/>
      <c r="E37" s="281"/>
      <c r="F37" s="281"/>
      <c r="G37" s="281"/>
      <c r="H37" s="281"/>
      <c r="I37" s="281"/>
      <c r="J37" s="206"/>
      <c r="K37" s="48"/>
      <c r="L37" s="48"/>
      <c r="M37" s="48"/>
      <c r="N37" s="48"/>
      <c r="O37" s="69"/>
      <c r="P37" s="69"/>
      <c r="Q37" s="69"/>
    </row>
    <row r="38" spans="1:17" ht="21" customHeight="1" x14ac:dyDescent="0.25">
      <c r="A38" s="206"/>
      <c r="B38" s="301"/>
      <c r="C38" s="281"/>
      <c r="D38" s="281"/>
      <c r="E38" s="281"/>
      <c r="F38" s="281"/>
      <c r="G38" s="281"/>
      <c r="H38" s="281"/>
      <c r="I38" s="281"/>
      <c r="J38" s="206"/>
      <c r="K38" s="48"/>
      <c r="L38" s="225"/>
      <c r="M38" s="225"/>
      <c r="N38" s="225"/>
      <c r="O38" s="225"/>
      <c r="P38" s="225"/>
      <c r="Q38" s="225"/>
    </row>
    <row r="39" spans="1:17" ht="21.75" customHeight="1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69"/>
      <c r="M39" s="69"/>
      <c r="N39" s="69"/>
      <c r="O39" s="69"/>
      <c r="P39" s="69"/>
      <c r="Q39" s="69"/>
    </row>
    <row r="40" spans="1:17" ht="21.75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69"/>
      <c r="M40" s="69"/>
      <c r="N40" s="69"/>
      <c r="O40" s="69"/>
      <c r="P40" s="69"/>
      <c r="Q40" s="69"/>
    </row>
    <row r="41" spans="1:17" ht="21.75" customHeight="1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69"/>
      <c r="M41" s="69"/>
      <c r="N41" s="69"/>
      <c r="O41" s="69"/>
      <c r="P41" s="69"/>
      <c r="Q41" s="69"/>
    </row>
    <row r="42" spans="1:17" ht="21.75" customHeight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69"/>
      <c r="M42" s="69"/>
      <c r="N42" s="69"/>
      <c r="O42" s="69"/>
      <c r="P42" s="69"/>
      <c r="Q42" s="69"/>
    </row>
    <row r="43" spans="1:17" ht="21.75" customHeight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69"/>
      <c r="M43" s="69"/>
      <c r="N43" s="69"/>
      <c r="O43" s="69"/>
      <c r="P43" s="69"/>
      <c r="Q43" s="69"/>
    </row>
    <row r="44" spans="1:17" ht="21.75" customHeight="1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69"/>
      <c r="M44" s="69"/>
      <c r="N44" s="69"/>
      <c r="O44" s="69"/>
      <c r="P44" s="69"/>
      <c r="Q44" s="69"/>
    </row>
    <row r="45" spans="1:17" ht="21.75" customHeight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69"/>
      <c r="M45" s="69"/>
      <c r="N45" s="69"/>
      <c r="O45" s="69"/>
      <c r="P45" s="69"/>
      <c r="Q45" s="69"/>
    </row>
    <row r="46" spans="1:17" ht="21.75" customHeight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69"/>
      <c r="M46" s="69"/>
      <c r="N46" s="69"/>
      <c r="O46" s="69"/>
      <c r="P46" s="69"/>
      <c r="Q46" s="69"/>
    </row>
    <row r="47" spans="1:17" ht="21.75" customHeight="1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69"/>
      <c r="M47" s="69"/>
      <c r="N47" s="69"/>
      <c r="O47" s="69"/>
      <c r="P47" s="69"/>
      <c r="Q47" s="69"/>
    </row>
    <row r="48" spans="1:17" ht="21.75" customHeight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69"/>
      <c r="M48" s="69"/>
      <c r="N48" s="69"/>
      <c r="O48" s="69"/>
      <c r="P48" s="69"/>
      <c r="Q48" s="69"/>
    </row>
    <row r="49" spans="1:17" ht="21.75" customHeight="1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69"/>
      <c r="M49" s="69"/>
      <c r="N49" s="69"/>
      <c r="O49" s="69"/>
      <c r="P49" s="69"/>
      <c r="Q49" s="69"/>
    </row>
    <row r="50" spans="1:17" ht="21.75" customHeight="1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69"/>
      <c r="M50" s="69"/>
      <c r="N50" s="69"/>
      <c r="O50" s="69"/>
      <c r="P50" s="69"/>
      <c r="Q50" s="69"/>
    </row>
    <row r="51" spans="1:17" ht="21.75" customHeight="1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69"/>
      <c r="M51" s="69"/>
      <c r="N51" s="69"/>
      <c r="O51" s="69"/>
      <c r="P51" s="69"/>
      <c r="Q51" s="69"/>
    </row>
    <row r="52" spans="1:17" ht="21.75" customHeight="1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69"/>
      <c r="M52" s="69"/>
      <c r="N52" s="69"/>
      <c r="O52" s="69"/>
      <c r="P52" s="69"/>
      <c r="Q52" s="69"/>
    </row>
    <row r="53" spans="1:17" ht="21.75" customHeight="1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69"/>
      <c r="M53" s="69"/>
      <c r="N53" s="69"/>
      <c r="O53" s="69"/>
      <c r="P53" s="69"/>
      <c r="Q53" s="69"/>
    </row>
    <row r="54" spans="1:17" ht="21.75" customHeight="1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69"/>
      <c r="M54" s="69"/>
      <c r="N54" s="69"/>
      <c r="O54" s="69"/>
      <c r="P54" s="69"/>
      <c r="Q54" s="69"/>
    </row>
    <row r="55" spans="1:17" ht="21.75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69"/>
      <c r="M55" s="69"/>
      <c r="N55" s="69"/>
      <c r="O55" s="69"/>
      <c r="P55" s="69"/>
      <c r="Q55" s="69"/>
    </row>
    <row r="56" spans="1:17" ht="21.75" customHeight="1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69"/>
      <c r="M56" s="69"/>
      <c r="N56" s="69"/>
      <c r="O56" s="69"/>
      <c r="P56" s="69"/>
      <c r="Q56" s="69"/>
    </row>
    <row r="57" spans="1:17" ht="21.75" customHeight="1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69"/>
      <c r="M57" s="69"/>
      <c r="N57" s="69"/>
      <c r="O57" s="69"/>
      <c r="P57" s="69"/>
      <c r="Q57" s="69"/>
    </row>
    <row r="58" spans="1:17" ht="21.75" customHeight="1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69"/>
      <c r="M58" s="69"/>
      <c r="N58" s="69"/>
      <c r="O58" s="69"/>
      <c r="P58" s="69"/>
      <c r="Q58" s="69"/>
    </row>
    <row r="59" spans="1:17" ht="21.75" customHeight="1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69"/>
      <c r="M59" s="69"/>
      <c r="N59" s="69"/>
      <c r="O59" s="69"/>
      <c r="P59" s="69"/>
      <c r="Q59" s="69"/>
    </row>
    <row r="60" spans="1:17" ht="21.75" customHeight="1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69"/>
      <c r="M60" s="69"/>
      <c r="N60" s="69"/>
      <c r="O60" s="69"/>
      <c r="P60" s="69"/>
      <c r="Q60" s="69"/>
    </row>
    <row r="61" spans="1:17" ht="21.75" customHeight="1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69"/>
      <c r="M61" s="69"/>
      <c r="N61" s="69"/>
      <c r="O61" s="69"/>
      <c r="P61" s="69"/>
      <c r="Q61" s="69"/>
    </row>
    <row r="62" spans="1:17" ht="21.75" customHeight="1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69"/>
      <c r="M62" s="69"/>
      <c r="N62" s="69"/>
      <c r="O62" s="69"/>
      <c r="P62" s="69"/>
      <c r="Q62" s="69"/>
    </row>
    <row r="63" spans="1:17" ht="21.75" customHeight="1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69"/>
      <c r="M63" s="69"/>
      <c r="N63" s="69"/>
      <c r="O63" s="69"/>
      <c r="P63" s="69"/>
      <c r="Q63" s="69"/>
    </row>
    <row r="64" spans="1:17" ht="21.75" customHeight="1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69"/>
      <c r="M64" s="69"/>
      <c r="N64" s="69"/>
      <c r="O64" s="69"/>
      <c r="P64" s="69"/>
      <c r="Q64" s="69"/>
    </row>
    <row r="65" spans="1:17" ht="21.75" customHeight="1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69"/>
      <c r="M65" s="69"/>
      <c r="N65" s="69"/>
      <c r="O65" s="69"/>
      <c r="P65" s="69"/>
      <c r="Q65" s="69"/>
    </row>
    <row r="66" spans="1:17" ht="21.75" customHeight="1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69"/>
      <c r="M66" s="69"/>
      <c r="N66" s="69"/>
      <c r="O66" s="69"/>
      <c r="P66" s="69"/>
      <c r="Q66" s="69"/>
    </row>
    <row r="67" spans="1:17" ht="21.75" customHeight="1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69"/>
      <c r="M67" s="69"/>
      <c r="N67" s="69"/>
      <c r="O67" s="69"/>
      <c r="P67" s="69"/>
      <c r="Q67" s="69"/>
    </row>
    <row r="68" spans="1:17" ht="21.75" customHeight="1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69"/>
      <c r="M68" s="69"/>
      <c r="N68" s="69"/>
      <c r="O68" s="69"/>
      <c r="P68" s="69"/>
      <c r="Q68" s="69"/>
    </row>
    <row r="69" spans="1:17" ht="21.75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69"/>
      <c r="M69" s="69"/>
      <c r="N69" s="69"/>
      <c r="O69" s="69"/>
      <c r="P69" s="69"/>
      <c r="Q69" s="69"/>
    </row>
    <row r="70" spans="1:17" ht="21.75" customHeight="1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69"/>
      <c r="M70" s="69"/>
      <c r="N70" s="69"/>
      <c r="O70" s="69"/>
      <c r="P70" s="69"/>
      <c r="Q70" s="69"/>
    </row>
    <row r="71" spans="1:17" ht="21.75" customHeight="1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69"/>
      <c r="M71" s="69"/>
      <c r="N71" s="69"/>
      <c r="O71" s="69"/>
      <c r="P71" s="69"/>
      <c r="Q71" s="69"/>
    </row>
    <row r="72" spans="1:17" ht="21.75" customHeight="1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69"/>
      <c r="M72" s="69"/>
      <c r="N72" s="69"/>
      <c r="O72" s="69"/>
      <c r="P72" s="69"/>
      <c r="Q72" s="69"/>
    </row>
    <row r="73" spans="1:17" ht="21.75" customHeight="1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69"/>
      <c r="M73" s="69"/>
      <c r="N73" s="69"/>
      <c r="O73" s="69"/>
      <c r="P73" s="69"/>
      <c r="Q73" s="69"/>
    </row>
    <row r="74" spans="1:17" ht="21.75" customHeight="1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69"/>
      <c r="M74" s="69"/>
      <c r="N74" s="69"/>
      <c r="O74" s="69"/>
      <c r="P74" s="69"/>
      <c r="Q74" s="69"/>
    </row>
    <row r="75" spans="1:17" ht="21.75" customHeight="1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69"/>
      <c r="M75" s="69"/>
      <c r="N75" s="69"/>
      <c r="O75" s="69"/>
      <c r="P75" s="69"/>
      <c r="Q75" s="69"/>
    </row>
    <row r="76" spans="1:17" ht="21.75" customHeight="1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69"/>
      <c r="M76" s="69"/>
      <c r="N76" s="69"/>
      <c r="O76" s="69"/>
      <c r="P76" s="69"/>
      <c r="Q76" s="69"/>
    </row>
    <row r="77" spans="1:17" ht="21.75" customHeight="1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69"/>
      <c r="M77" s="69"/>
      <c r="N77" s="69"/>
      <c r="O77" s="69"/>
      <c r="P77" s="69"/>
      <c r="Q77" s="69"/>
    </row>
    <row r="78" spans="1:17" ht="21.75" customHeight="1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69"/>
      <c r="M78" s="69"/>
      <c r="N78" s="69"/>
      <c r="O78" s="69"/>
      <c r="P78" s="69"/>
      <c r="Q78" s="69"/>
    </row>
    <row r="79" spans="1:17" ht="21.75" customHeight="1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69"/>
      <c r="M79" s="69"/>
      <c r="N79" s="69"/>
      <c r="O79" s="69"/>
      <c r="P79" s="69"/>
      <c r="Q79" s="69"/>
    </row>
    <row r="80" spans="1:17" ht="21.75" customHeight="1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69"/>
      <c r="M80" s="69"/>
      <c r="N80" s="69"/>
      <c r="O80" s="69"/>
      <c r="P80" s="69"/>
      <c r="Q80" s="69"/>
    </row>
    <row r="81" spans="1:17" ht="21.75" customHeight="1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69"/>
      <c r="M81" s="69"/>
      <c r="N81" s="69"/>
      <c r="O81" s="69"/>
      <c r="P81" s="69"/>
      <c r="Q81" s="69"/>
    </row>
    <row r="82" spans="1:17" ht="21.75" customHeight="1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69"/>
      <c r="M82" s="69"/>
      <c r="N82" s="69"/>
      <c r="O82" s="69"/>
      <c r="P82" s="69"/>
      <c r="Q82" s="69"/>
    </row>
    <row r="83" spans="1:17" ht="21.75" customHeight="1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69"/>
      <c r="M83" s="69"/>
      <c r="N83" s="69"/>
      <c r="O83" s="69"/>
      <c r="P83" s="69"/>
      <c r="Q83" s="69"/>
    </row>
    <row r="84" spans="1:17" ht="21.75" customHeight="1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69"/>
      <c r="M84" s="69"/>
      <c r="N84" s="69"/>
      <c r="O84" s="69"/>
      <c r="P84" s="69"/>
      <c r="Q84" s="69"/>
    </row>
    <row r="85" spans="1:17" ht="21.75" customHeight="1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69"/>
      <c r="M85" s="69"/>
      <c r="N85" s="69"/>
      <c r="O85" s="69"/>
      <c r="P85" s="69"/>
      <c r="Q85" s="69"/>
    </row>
    <row r="86" spans="1:17" ht="21.75" customHeight="1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69"/>
      <c r="M86" s="69"/>
      <c r="N86" s="69"/>
      <c r="O86" s="69"/>
      <c r="P86" s="69"/>
      <c r="Q86" s="69"/>
    </row>
    <row r="87" spans="1:17" ht="21.75" customHeight="1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69"/>
      <c r="M87" s="69"/>
      <c r="N87" s="69"/>
      <c r="O87" s="69"/>
      <c r="P87" s="69"/>
      <c r="Q87" s="69"/>
    </row>
    <row r="88" spans="1:17" ht="21.75" customHeight="1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69"/>
      <c r="M88" s="69"/>
      <c r="N88" s="69"/>
      <c r="O88" s="69"/>
      <c r="P88" s="69"/>
      <c r="Q88" s="69"/>
    </row>
    <row r="89" spans="1:17" ht="21.75" customHeight="1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69"/>
      <c r="M89" s="69"/>
      <c r="N89" s="69"/>
      <c r="O89" s="69"/>
      <c r="P89" s="69"/>
      <c r="Q89" s="69"/>
    </row>
    <row r="90" spans="1:17" ht="21.75" customHeight="1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69"/>
      <c r="M90" s="69"/>
      <c r="N90" s="69"/>
      <c r="O90" s="69"/>
      <c r="P90" s="69"/>
      <c r="Q90" s="69"/>
    </row>
    <row r="91" spans="1:17" ht="21.75" customHeight="1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69"/>
      <c r="M91" s="69"/>
      <c r="N91" s="69"/>
      <c r="O91" s="69"/>
      <c r="P91" s="69"/>
      <c r="Q91" s="69"/>
    </row>
    <row r="92" spans="1:17" ht="21.75" customHeight="1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69"/>
      <c r="M92" s="69"/>
      <c r="N92" s="69"/>
      <c r="O92" s="69"/>
      <c r="P92" s="69"/>
      <c r="Q92" s="69"/>
    </row>
    <row r="93" spans="1:17" ht="21.75" customHeight="1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69"/>
      <c r="M93" s="69"/>
      <c r="N93" s="69"/>
      <c r="O93" s="69"/>
      <c r="P93" s="69"/>
      <c r="Q93" s="69"/>
    </row>
    <row r="94" spans="1:17" ht="21.75" customHeight="1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69"/>
      <c r="M94" s="69"/>
      <c r="N94" s="69"/>
      <c r="O94" s="69"/>
      <c r="P94" s="69"/>
      <c r="Q94" s="69"/>
    </row>
    <row r="95" spans="1:17" ht="21.75" customHeight="1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69"/>
      <c r="M95" s="69"/>
      <c r="N95" s="69"/>
      <c r="O95" s="69"/>
      <c r="P95" s="69"/>
      <c r="Q95" s="69"/>
    </row>
    <row r="96" spans="1:17" ht="21.75" customHeight="1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69"/>
      <c r="M96" s="69"/>
      <c r="N96" s="69"/>
      <c r="O96" s="69"/>
      <c r="P96" s="69"/>
      <c r="Q96" s="69"/>
    </row>
    <row r="97" spans="1:17" ht="21.75" customHeight="1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69"/>
      <c r="M97" s="69"/>
      <c r="N97" s="69"/>
      <c r="O97" s="69"/>
      <c r="P97" s="69"/>
      <c r="Q97" s="69"/>
    </row>
    <row r="98" spans="1:17" ht="21.75" customHeight="1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69"/>
      <c r="M98" s="69"/>
      <c r="N98" s="69"/>
      <c r="O98" s="69"/>
      <c r="P98" s="69"/>
      <c r="Q98" s="69"/>
    </row>
    <row r="99" spans="1:17" ht="21.75" customHeight="1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69"/>
      <c r="M99" s="69"/>
      <c r="N99" s="69"/>
      <c r="O99" s="69"/>
      <c r="P99" s="69"/>
      <c r="Q99" s="69"/>
    </row>
    <row r="100" spans="1:17" ht="21.75" customHeight="1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69"/>
      <c r="M100" s="69"/>
      <c r="N100" s="69"/>
      <c r="O100" s="69"/>
      <c r="P100" s="69"/>
      <c r="Q100" s="69"/>
    </row>
    <row r="101" spans="1:17" ht="21.75" customHeight="1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69"/>
      <c r="M101" s="69"/>
      <c r="N101" s="69"/>
      <c r="O101" s="69"/>
      <c r="P101" s="69"/>
      <c r="Q101" s="69"/>
    </row>
  </sheetData>
  <mergeCells count="27">
    <mergeCell ref="C25:I25"/>
    <mergeCell ref="C27:I27"/>
    <mergeCell ref="A28:I28"/>
    <mergeCell ref="G14:H14"/>
    <mergeCell ref="G16:H16"/>
    <mergeCell ref="C24:I24"/>
    <mergeCell ref="C26:I26"/>
    <mergeCell ref="B21:I21"/>
    <mergeCell ref="B20:I20"/>
    <mergeCell ref="G17:H17"/>
    <mergeCell ref="B19:I19"/>
    <mergeCell ref="A23:I23"/>
    <mergeCell ref="B38:I38"/>
    <mergeCell ref="C29:I29"/>
    <mergeCell ref="C34:I34"/>
    <mergeCell ref="C35:I35"/>
    <mergeCell ref="C36:I36"/>
    <mergeCell ref="C37:I37"/>
    <mergeCell ref="C30:I30"/>
    <mergeCell ref="C31:I31"/>
    <mergeCell ref="C32:I32"/>
    <mergeCell ref="A33:I33"/>
    <mergeCell ref="D7:E7"/>
    <mergeCell ref="C9:F9"/>
    <mergeCell ref="G9:I9"/>
    <mergeCell ref="G10:H10"/>
    <mergeCell ref="B2:J2"/>
  </mergeCells>
  <pageMargins left="0.27" right="0.14000000000000001" top="0.41" bottom="0.25" header="0" footer="0"/>
  <pageSetup paperSize="9" scale="8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7"/>
  <sheetViews>
    <sheetView showGridLines="0" topLeftCell="A46" workbookViewId="0">
      <selection activeCell="B5" sqref="B5:E6"/>
    </sheetView>
  </sheetViews>
  <sheetFormatPr defaultColWidth="11.19921875" defaultRowHeight="15" customHeight="1" x14ac:dyDescent="0.25"/>
  <cols>
    <col min="1" max="1" width="4.5" style="157" customWidth="1"/>
    <col min="2" max="2" width="10" style="157" customWidth="1"/>
    <col min="3" max="3" width="12.5" style="157" customWidth="1"/>
    <col min="4" max="4" width="6.796875" style="157" customWidth="1"/>
    <col min="5" max="5" width="35.69921875" style="157" customWidth="1"/>
    <col min="6" max="6" width="6.09765625" style="157" customWidth="1"/>
    <col min="7" max="7" width="4.5" style="157" customWidth="1"/>
    <col min="8" max="8" width="6.796875" style="157" customWidth="1"/>
    <col min="9" max="9" width="10" style="157" customWidth="1"/>
    <col min="10" max="10" width="6.796875" style="157" customWidth="1"/>
    <col min="11" max="11" width="10" style="157" customWidth="1"/>
    <col min="12" max="12" width="11.5" style="157" customWidth="1"/>
    <col min="13" max="13" width="7.69921875" style="157" customWidth="1"/>
    <col min="14" max="14" width="0.69921875" style="157" customWidth="1"/>
    <col min="15" max="15" width="4.5" style="157" customWidth="1"/>
    <col min="16" max="16" width="8.69921875" style="157" customWidth="1"/>
    <col min="17" max="17" width="7.19921875" style="157" customWidth="1"/>
    <col min="18" max="18" width="8.69921875" style="157" customWidth="1"/>
    <col min="19" max="16384" width="11.19921875" style="157"/>
  </cols>
  <sheetData>
    <row r="1" spans="1:18" ht="21.75" customHeight="1" x14ac:dyDescent="0.25">
      <c r="A1" s="283" t="s">
        <v>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5"/>
      <c r="N1" s="210"/>
      <c r="O1" s="210"/>
      <c r="P1" s="210"/>
      <c r="Q1" s="211"/>
      <c r="R1" s="211"/>
    </row>
    <row r="2" spans="1:18" ht="21" customHeight="1" x14ac:dyDescent="0.25">
      <c r="A2" s="212" t="s">
        <v>56</v>
      </c>
      <c r="B2" s="213"/>
      <c r="C2" s="213" t="s">
        <v>4</v>
      </c>
      <c r="D2" s="213"/>
      <c r="E2" s="48"/>
      <c r="F2" s="214"/>
      <c r="G2" s="48"/>
      <c r="H2" s="215"/>
      <c r="I2" s="48"/>
      <c r="J2" s="216"/>
      <c r="K2" s="216"/>
      <c r="L2" s="310" t="s">
        <v>57</v>
      </c>
      <c r="M2" s="281"/>
      <c r="N2" s="48"/>
      <c r="O2" s="48"/>
      <c r="P2" s="48"/>
      <c r="Q2" s="69"/>
      <c r="R2" s="69"/>
    </row>
    <row r="3" spans="1:18" ht="21.75" customHeight="1" x14ac:dyDescent="0.25">
      <c r="A3" s="48" t="s">
        <v>58</v>
      </c>
      <c r="B3" s="213"/>
      <c r="C3" s="213" t="s">
        <v>59</v>
      </c>
      <c r="D3" s="213"/>
      <c r="E3" s="48"/>
      <c r="F3" s="214"/>
      <c r="G3" s="48"/>
      <c r="H3" s="48"/>
      <c r="I3" s="48"/>
      <c r="J3" s="216"/>
      <c r="K3" s="216"/>
      <c r="L3" s="48"/>
      <c r="M3" s="67"/>
      <c r="N3" s="48"/>
      <c r="O3" s="48"/>
      <c r="P3" s="48"/>
      <c r="Q3" s="69"/>
      <c r="R3" s="69"/>
    </row>
    <row r="4" spans="1:18" ht="21" customHeight="1" x14ac:dyDescent="0.25">
      <c r="A4" s="48" t="s">
        <v>60</v>
      </c>
      <c r="B4" s="213"/>
      <c r="C4" s="208" t="s">
        <v>248</v>
      </c>
      <c r="D4" s="213"/>
      <c r="E4" s="48"/>
      <c r="F4" s="214"/>
      <c r="G4" s="249"/>
      <c r="H4" s="48"/>
      <c r="I4" s="218"/>
      <c r="J4" s="311"/>
      <c r="K4" s="292"/>
      <c r="L4" s="292"/>
      <c r="M4" s="292"/>
      <c r="N4" s="48"/>
      <c r="O4" s="48"/>
      <c r="P4" s="48"/>
      <c r="Q4" s="69"/>
      <c r="R4" s="69"/>
    </row>
    <row r="5" spans="1:18" ht="21.75" customHeight="1" x14ac:dyDescent="0.25">
      <c r="A5" s="306" t="s">
        <v>16</v>
      </c>
      <c r="B5" s="317" t="s">
        <v>17</v>
      </c>
      <c r="C5" s="289"/>
      <c r="D5" s="289"/>
      <c r="E5" s="290"/>
      <c r="F5" s="312" t="s">
        <v>61</v>
      </c>
      <c r="G5" s="306" t="s">
        <v>62</v>
      </c>
      <c r="H5" s="307" t="s">
        <v>63</v>
      </c>
      <c r="I5" s="298"/>
      <c r="J5" s="250" t="s">
        <v>64</v>
      </c>
      <c r="K5" s="250"/>
      <c r="L5" s="306" t="s">
        <v>65</v>
      </c>
      <c r="M5" s="316" t="s">
        <v>19</v>
      </c>
      <c r="N5" s="48"/>
      <c r="O5" s="48"/>
      <c r="P5" s="48"/>
      <c r="Q5" s="69"/>
      <c r="R5" s="69"/>
    </row>
    <row r="6" spans="1:18" ht="21.75" customHeight="1" x14ac:dyDescent="0.25">
      <c r="A6" s="287"/>
      <c r="B6" s="291"/>
      <c r="C6" s="292"/>
      <c r="D6" s="292"/>
      <c r="E6" s="293"/>
      <c r="F6" s="287"/>
      <c r="G6" s="287"/>
      <c r="H6" s="251" t="s">
        <v>66</v>
      </c>
      <c r="I6" s="251" t="s">
        <v>67</v>
      </c>
      <c r="J6" s="252" t="s">
        <v>66</v>
      </c>
      <c r="K6" s="252" t="s">
        <v>67</v>
      </c>
      <c r="L6" s="287"/>
      <c r="M6" s="287"/>
      <c r="N6" s="48"/>
      <c r="O6" s="48"/>
      <c r="P6" s="48"/>
      <c r="Q6" s="69"/>
      <c r="R6" s="69"/>
    </row>
    <row r="7" spans="1:18" ht="18" customHeight="1" x14ac:dyDescent="0.25">
      <c r="A7" s="73">
        <v>1</v>
      </c>
      <c r="B7" s="74" t="s">
        <v>68</v>
      </c>
      <c r="C7" s="253"/>
      <c r="D7" s="253"/>
      <c r="E7" s="74"/>
      <c r="F7" s="254"/>
      <c r="G7" s="255"/>
      <c r="H7" s="256"/>
      <c r="I7" s="256"/>
      <c r="J7" s="256"/>
      <c r="K7" s="256"/>
      <c r="L7" s="257"/>
      <c r="M7" s="258"/>
      <c r="N7" s="44"/>
      <c r="O7" s="44"/>
      <c r="P7" s="156"/>
      <c r="Q7" s="45">
        <v>1.07</v>
      </c>
      <c r="R7" s="90">
        <f>+P7/Q7</f>
        <v>0</v>
      </c>
    </row>
    <row r="8" spans="1:18" ht="18" customHeight="1" x14ac:dyDescent="0.25">
      <c r="A8" s="75"/>
      <c r="B8" s="76" t="s">
        <v>69</v>
      </c>
      <c r="C8" s="259"/>
      <c r="D8" s="259"/>
      <c r="E8" s="76"/>
      <c r="F8" s="260"/>
      <c r="G8" s="261"/>
      <c r="H8" s="262"/>
      <c r="I8" s="262"/>
      <c r="J8" s="262"/>
      <c r="K8" s="262"/>
      <c r="L8" s="263"/>
      <c r="M8" s="264"/>
      <c r="N8" s="44"/>
      <c r="O8" s="44"/>
      <c r="P8" s="156"/>
      <c r="Q8" s="45"/>
      <c r="R8" s="90"/>
    </row>
    <row r="9" spans="1:18" ht="18" customHeight="1" x14ac:dyDescent="0.25">
      <c r="A9" s="265" t="s">
        <v>70</v>
      </c>
      <c r="B9" s="77" t="s">
        <v>71</v>
      </c>
      <c r="C9" s="78"/>
      <c r="D9" s="78"/>
      <c r="E9" s="77"/>
      <c r="F9" s="79">
        <v>215</v>
      </c>
      <c r="G9" s="80" t="s">
        <v>26</v>
      </c>
      <c r="H9" s="81">
        <v>0</v>
      </c>
      <c r="I9" s="81">
        <f>F9*H9</f>
        <v>0</v>
      </c>
      <c r="J9" s="82">
        <v>30</v>
      </c>
      <c r="K9" s="82">
        <f>F9*J9</f>
        <v>6450</v>
      </c>
      <c r="L9" s="82">
        <f>I9+K9</f>
        <v>6450</v>
      </c>
      <c r="M9" s="266" t="s">
        <v>72</v>
      </c>
      <c r="N9" s="44"/>
      <c r="O9" s="44"/>
      <c r="P9" s="156"/>
      <c r="Q9" s="45"/>
      <c r="R9" s="90"/>
    </row>
    <row r="10" spans="1:18" ht="18" customHeight="1" x14ac:dyDescent="0.25">
      <c r="A10" s="265"/>
      <c r="B10" s="77" t="s">
        <v>73</v>
      </c>
      <c r="C10" s="78"/>
      <c r="D10" s="78"/>
      <c r="E10" s="77"/>
      <c r="F10" s="79"/>
      <c r="G10" s="80"/>
      <c r="H10" s="81"/>
      <c r="I10" s="81"/>
      <c r="J10" s="82"/>
      <c r="K10" s="82"/>
      <c r="L10" s="82"/>
      <c r="M10" s="266"/>
      <c r="N10" s="44"/>
      <c r="O10" s="44"/>
      <c r="P10" s="156"/>
      <c r="Q10" s="45"/>
      <c r="R10" s="90"/>
    </row>
    <row r="11" spans="1:18" ht="18" customHeight="1" x14ac:dyDescent="0.25">
      <c r="A11" s="265" t="s">
        <v>74</v>
      </c>
      <c r="B11" s="77" t="s">
        <v>75</v>
      </c>
      <c r="C11" s="78"/>
      <c r="D11" s="78"/>
      <c r="E11" s="77"/>
      <c r="F11" s="79">
        <v>165</v>
      </c>
      <c r="G11" s="80" t="s">
        <v>26</v>
      </c>
      <c r="H11" s="81">
        <v>0</v>
      </c>
      <c r="I11" s="81">
        <f>F11*H11</f>
        <v>0</v>
      </c>
      <c r="J11" s="82">
        <v>10</v>
      </c>
      <c r="K11" s="82">
        <f>F11*J11</f>
        <v>1650</v>
      </c>
      <c r="L11" s="82">
        <f>I11+K11</f>
        <v>1650</v>
      </c>
      <c r="M11" s="266" t="s">
        <v>72</v>
      </c>
      <c r="N11" s="44"/>
      <c r="O11" s="44"/>
      <c r="P11" s="156"/>
      <c r="Q11" s="45"/>
      <c r="R11" s="90"/>
    </row>
    <row r="12" spans="1:18" ht="18" customHeight="1" x14ac:dyDescent="0.25">
      <c r="A12" s="265"/>
      <c r="B12" s="77" t="s">
        <v>76</v>
      </c>
      <c r="C12" s="78"/>
      <c r="D12" s="78"/>
      <c r="E12" s="77"/>
      <c r="F12" s="79"/>
      <c r="G12" s="80"/>
      <c r="H12" s="81"/>
      <c r="I12" s="81"/>
      <c r="J12" s="82"/>
      <c r="K12" s="82"/>
      <c r="L12" s="82"/>
      <c r="M12" s="266"/>
      <c r="N12" s="44"/>
      <c r="O12" s="44"/>
      <c r="P12" s="156"/>
      <c r="Q12" s="45"/>
      <c r="R12" s="90"/>
    </row>
    <row r="13" spans="1:18" ht="18" customHeight="1" x14ac:dyDescent="0.25">
      <c r="A13" s="265" t="s">
        <v>77</v>
      </c>
      <c r="B13" s="77" t="s">
        <v>78</v>
      </c>
      <c r="C13" s="78"/>
      <c r="D13" s="78"/>
      <c r="E13" s="77"/>
      <c r="F13" s="79">
        <v>1</v>
      </c>
      <c r="G13" s="80" t="s">
        <v>79</v>
      </c>
      <c r="H13" s="81">
        <v>0</v>
      </c>
      <c r="I13" s="81">
        <f>F13*H13</f>
        <v>0</v>
      </c>
      <c r="J13" s="82">
        <v>1000</v>
      </c>
      <c r="K13" s="82">
        <f>F13*J13</f>
        <v>1000</v>
      </c>
      <c r="L13" s="82">
        <f>I13+K13</f>
        <v>1000</v>
      </c>
      <c r="M13" s="266" t="s">
        <v>72</v>
      </c>
      <c r="N13" s="44"/>
      <c r="O13" s="44"/>
      <c r="P13" s="156"/>
      <c r="Q13" s="45"/>
      <c r="R13" s="90"/>
    </row>
    <row r="14" spans="1:18" ht="18" customHeight="1" x14ac:dyDescent="0.25">
      <c r="A14" s="265"/>
      <c r="B14" s="77" t="s">
        <v>76</v>
      </c>
      <c r="C14" s="78"/>
      <c r="D14" s="78"/>
      <c r="E14" s="77"/>
      <c r="F14" s="79"/>
      <c r="G14" s="80"/>
      <c r="H14" s="81"/>
      <c r="I14" s="81"/>
      <c r="J14" s="82"/>
      <c r="K14" s="82"/>
      <c r="L14" s="82"/>
      <c r="M14" s="266"/>
      <c r="N14" s="44"/>
      <c r="O14" s="44"/>
      <c r="P14" s="156"/>
      <c r="Q14" s="45"/>
      <c r="R14" s="90"/>
    </row>
    <row r="15" spans="1:18" ht="18" customHeight="1" x14ac:dyDescent="0.25">
      <c r="A15" s="265" t="s">
        <v>80</v>
      </c>
      <c r="B15" s="77" t="s">
        <v>81</v>
      </c>
      <c r="C15" s="78"/>
      <c r="D15" s="78"/>
      <c r="E15" s="77"/>
      <c r="F15" s="79">
        <v>1</v>
      </c>
      <c r="G15" s="80" t="s">
        <v>79</v>
      </c>
      <c r="H15" s="81">
        <v>0</v>
      </c>
      <c r="I15" s="81">
        <f>F15*H15</f>
        <v>0</v>
      </c>
      <c r="J15" s="82">
        <v>150</v>
      </c>
      <c r="K15" s="82">
        <f>F15*J15</f>
        <v>150</v>
      </c>
      <c r="L15" s="82">
        <f>I15+K15</f>
        <v>150</v>
      </c>
      <c r="M15" s="266" t="s">
        <v>82</v>
      </c>
      <c r="N15" s="44"/>
      <c r="O15" s="44"/>
      <c r="P15" s="156"/>
      <c r="Q15" s="45"/>
      <c r="R15" s="90"/>
    </row>
    <row r="16" spans="1:18" ht="18" customHeight="1" x14ac:dyDescent="0.25">
      <c r="A16" s="265"/>
      <c r="B16" s="77" t="s">
        <v>83</v>
      </c>
      <c r="C16" s="78"/>
      <c r="D16" s="78"/>
      <c r="E16" s="77"/>
      <c r="F16" s="79"/>
      <c r="G16" s="80"/>
      <c r="H16" s="81"/>
      <c r="I16" s="81"/>
      <c r="J16" s="82"/>
      <c r="K16" s="82"/>
      <c r="L16" s="82"/>
      <c r="M16" s="266"/>
      <c r="N16" s="44"/>
      <c r="O16" s="44"/>
      <c r="P16" s="156"/>
      <c r="Q16" s="45"/>
      <c r="R16" s="90"/>
    </row>
    <row r="17" spans="1:18" ht="18" customHeight="1" x14ac:dyDescent="0.25">
      <c r="A17" s="265" t="s">
        <v>84</v>
      </c>
      <c r="B17" s="77" t="s">
        <v>85</v>
      </c>
      <c r="C17" s="78"/>
      <c r="D17" s="78"/>
      <c r="E17" s="77"/>
      <c r="F17" s="79">
        <v>1</v>
      </c>
      <c r="G17" s="80" t="s">
        <v>79</v>
      </c>
      <c r="H17" s="81">
        <v>0</v>
      </c>
      <c r="I17" s="81">
        <f>F17*H17</f>
        <v>0</v>
      </c>
      <c r="J17" s="82">
        <v>500</v>
      </c>
      <c r="K17" s="82">
        <f>F17*J17</f>
        <v>500</v>
      </c>
      <c r="L17" s="82">
        <f>I17+K17</f>
        <v>500</v>
      </c>
      <c r="M17" s="266" t="s">
        <v>86</v>
      </c>
      <c r="N17" s="44"/>
      <c r="O17" s="44"/>
      <c r="P17" s="156"/>
      <c r="Q17" s="45"/>
      <c r="R17" s="90"/>
    </row>
    <row r="18" spans="1:18" ht="18" customHeight="1" x14ac:dyDescent="0.25">
      <c r="A18" s="75"/>
      <c r="B18" s="76" t="s">
        <v>87</v>
      </c>
      <c r="C18" s="259"/>
      <c r="D18" s="259"/>
      <c r="E18" s="76"/>
      <c r="F18" s="260"/>
      <c r="G18" s="261"/>
      <c r="H18" s="262"/>
      <c r="I18" s="262"/>
      <c r="J18" s="262"/>
      <c r="K18" s="262"/>
      <c r="L18" s="263"/>
      <c r="M18" s="264"/>
      <c r="N18" s="44"/>
      <c r="O18" s="44"/>
      <c r="P18" s="156"/>
      <c r="Q18" s="45"/>
      <c r="R18" s="90"/>
    </row>
    <row r="19" spans="1:18" ht="18" customHeight="1" x14ac:dyDescent="0.25">
      <c r="A19" s="265" t="s">
        <v>88</v>
      </c>
      <c r="B19" s="77" t="s">
        <v>89</v>
      </c>
      <c r="C19" s="78"/>
      <c r="D19" s="78"/>
      <c r="E19" s="77"/>
      <c r="F19" s="79">
        <v>6</v>
      </c>
      <c r="G19" s="80" t="s">
        <v>90</v>
      </c>
      <c r="H19" s="81">
        <v>0</v>
      </c>
      <c r="I19" s="81">
        <f t="shared" ref="I19:I21" si="0">F19*H19</f>
        <v>0</v>
      </c>
      <c r="J19" s="82">
        <v>350</v>
      </c>
      <c r="K19" s="82">
        <f t="shared" ref="K19:K21" si="1">F19*J19</f>
        <v>2100</v>
      </c>
      <c r="L19" s="82">
        <f t="shared" ref="L19:L21" si="2">I19+K19</f>
        <v>2100</v>
      </c>
      <c r="M19" s="266" t="s">
        <v>82</v>
      </c>
      <c r="N19" s="44"/>
      <c r="O19" s="44"/>
      <c r="P19" s="156"/>
      <c r="Q19" s="45"/>
      <c r="R19" s="90"/>
    </row>
    <row r="20" spans="1:18" ht="18" customHeight="1" x14ac:dyDescent="0.25">
      <c r="A20" s="265" t="s">
        <v>91</v>
      </c>
      <c r="B20" s="77" t="s">
        <v>92</v>
      </c>
      <c r="C20" s="78"/>
      <c r="D20" s="78"/>
      <c r="E20" s="77"/>
      <c r="F20" s="79">
        <v>1</v>
      </c>
      <c r="G20" s="80" t="s">
        <v>79</v>
      </c>
      <c r="H20" s="81">
        <v>0</v>
      </c>
      <c r="I20" s="81">
        <f t="shared" si="0"/>
        <v>0</v>
      </c>
      <c r="J20" s="82">
        <v>500</v>
      </c>
      <c r="K20" s="82">
        <f t="shared" si="1"/>
        <v>500</v>
      </c>
      <c r="L20" s="82">
        <f t="shared" si="2"/>
        <v>500</v>
      </c>
      <c r="M20" s="266" t="s">
        <v>82</v>
      </c>
      <c r="N20" s="44"/>
      <c r="O20" s="44"/>
      <c r="P20" s="156"/>
      <c r="Q20" s="45"/>
      <c r="R20" s="90"/>
    </row>
    <row r="21" spans="1:18" ht="18" customHeight="1" x14ac:dyDescent="0.25">
      <c r="A21" s="265" t="s">
        <v>93</v>
      </c>
      <c r="B21" s="77" t="s">
        <v>94</v>
      </c>
      <c r="C21" s="78"/>
      <c r="D21" s="78"/>
      <c r="E21" s="77"/>
      <c r="F21" s="79">
        <v>1</v>
      </c>
      <c r="G21" s="80" t="s">
        <v>79</v>
      </c>
      <c r="H21" s="81">
        <v>0</v>
      </c>
      <c r="I21" s="81">
        <f t="shared" si="0"/>
        <v>0</v>
      </c>
      <c r="J21" s="82">
        <v>1500</v>
      </c>
      <c r="K21" s="82">
        <f t="shared" si="1"/>
        <v>1500</v>
      </c>
      <c r="L21" s="82">
        <f t="shared" si="2"/>
        <v>1500</v>
      </c>
      <c r="M21" s="266" t="s">
        <v>82</v>
      </c>
      <c r="N21" s="44"/>
      <c r="O21" s="44"/>
      <c r="P21" s="156"/>
      <c r="Q21" s="45"/>
      <c r="R21" s="90"/>
    </row>
    <row r="22" spans="1:18" ht="18" customHeight="1" x14ac:dyDescent="0.25">
      <c r="A22" s="83"/>
      <c r="B22" s="318" t="s">
        <v>95</v>
      </c>
      <c r="C22" s="297"/>
      <c r="D22" s="297"/>
      <c r="E22" s="309"/>
      <c r="F22" s="84"/>
      <c r="G22" s="85"/>
      <c r="H22" s="86"/>
      <c r="I22" s="87">
        <f>SUM(I9:I21)</f>
        <v>0</v>
      </c>
      <c r="J22" s="86"/>
      <c r="K22" s="87">
        <f t="shared" ref="K22:L22" si="3">SUM(K9:K21)</f>
        <v>13850</v>
      </c>
      <c r="L22" s="87">
        <f t="shared" si="3"/>
        <v>13850</v>
      </c>
      <c r="M22" s="88"/>
      <c r="N22" s="44"/>
      <c r="O22" s="44"/>
      <c r="P22" s="89"/>
      <c r="Q22" s="45"/>
      <c r="R22" s="90"/>
    </row>
    <row r="23" spans="1:18" ht="18" customHeight="1" x14ac:dyDescent="0.25">
      <c r="A23" s="73">
        <v>2</v>
      </c>
      <c r="B23" s="74" t="s">
        <v>96</v>
      </c>
      <c r="C23" s="253"/>
      <c r="D23" s="253"/>
      <c r="E23" s="74"/>
      <c r="F23" s="267"/>
      <c r="G23" s="268"/>
      <c r="H23" s="269"/>
      <c r="I23" s="269"/>
      <c r="J23" s="269"/>
      <c r="K23" s="269"/>
      <c r="L23" s="270"/>
      <c r="M23" s="258"/>
      <c r="N23" s="44"/>
      <c r="O23" s="44"/>
      <c r="P23" s="156"/>
      <c r="Q23" s="45">
        <v>1.07</v>
      </c>
      <c r="R23" s="90">
        <f>+P23/Q23</f>
        <v>0</v>
      </c>
    </row>
    <row r="24" spans="1:18" ht="18" customHeight="1" x14ac:dyDescent="0.25">
      <c r="A24" s="265"/>
      <c r="B24" s="91" t="s">
        <v>97</v>
      </c>
      <c r="C24" s="78"/>
      <c r="D24" s="78"/>
      <c r="E24" s="77"/>
      <c r="F24" s="79"/>
      <c r="G24" s="80"/>
      <c r="H24" s="81"/>
      <c r="I24" s="81"/>
      <c r="J24" s="82"/>
      <c r="K24" s="82"/>
      <c r="L24" s="82"/>
      <c r="M24" s="266"/>
      <c r="N24" s="44"/>
      <c r="O24" s="44"/>
      <c r="P24" s="156"/>
      <c r="Q24" s="45"/>
      <c r="R24" s="90"/>
    </row>
    <row r="25" spans="1:18" ht="18" customHeight="1" x14ac:dyDescent="0.25">
      <c r="A25" s="265" t="s">
        <v>98</v>
      </c>
      <c r="B25" s="77" t="s">
        <v>99</v>
      </c>
      <c r="C25" s="78"/>
      <c r="D25" s="78"/>
      <c r="E25" s="77"/>
      <c r="F25" s="79">
        <v>215</v>
      </c>
      <c r="G25" s="80" t="s">
        <v>26</v>
      </c>
      <c r="H25" s="81">
        <v>450</v>
      </c>
      <c r="I25" s="81">
        <f>F25*H25</f>
        <v>96750</v>
      </c>
      <c r="J25" s="82">
        <v>150</v>
      </c>
      <c r="K25" s="82">
        <f>F25*J25</f>
        <v>32250</v>
      </c>
      <c r="L25" s="82">
        <f>I25+K25</f>
        <v>129000</v>
      </c>
      <c r="M25" s="266"/>
      <c r="N25" s="44"/>
      <c r="O25" s="44"/>
      <c r="P25" s="156"/>
      <c r="Q25" s="45"/>
      <c r="R25" s="90"/>
    </row>
    <row r="26" spans="1:18" ht="18" customHeight="1" x14ac:dyDescent="0.25">
      <c r="A26" s="265"/>
      <c r="B26" s="77" t="s">
        <v>100</v>
      </c>
      <c r="C26" s="78"/>
      <c r="D26" s="78"/>
      <c r="E26" s="77"/>
      <c r="F26" s="79"/>
      <c r="G26" s="80"/>
      <c r="H26" s="81"/>
      <c r="I26" s="81"/>
      <c r="J26" s="82"/>
      <c r="K26" s="82"/>
      <c r="L26" s="82"/>
      <c r="M26" s="266"/>
      <c r="N26" s="44"/>
      <c r="O26" s="44"/>
      <c r="P26" s="156"/>
      <c r="Q26" s="45"/>
      <c r="R26" s="90"/>
    </row>
    <row r="27" spans="1:18" ht="18" customHeight="1" x14ac:dyDescent="0.25">
      <c r="A27" s="265"/>
      <c r="B27" s="91" t="s">
        <v>101</v>
      </c>
      <c r="C27" s="78"/>
      <c r="D27" s="78"/>
      <c r="E27" s="77"/>
      <c r="F27" s="79"/>
      <c r="G27" s="80"/>
      <c r="H27" s="81"/>
      <c r="I27" s="81"/>
      <c r="J27" s="82"/>
      <c r="K27" s="82"/>
      <c r="L27" s="82"/>
      <c r="M27" s="266"/>
      <c r="N27" s="44"/>
      <c r="O27" s="44"/>
      <c r="P27" s="156"/>
      <c r="Q27" s="45"/>
      <c r="R27" s="90"/>
    </row>
    <row r="28" spans="1:18" ht="18" customHeight="1" x14ac:dyDescent="0.25">
      <c r="A28" s="265" t="s">
        <v>102</v>
      </c>
      <c r="B28" s="77" t="s">
        <v>103</v>
      </c>
      <c r="C28" s="78"/>
      <c r="D28" s="78"/>
      <c r="E28" s="77"/>
      <c r="F28" s="79">
        <v>165</v>
      </c>
      <c r="G28" s="80" t="s">
        <v>26</v>
      </c>
      <c r="H28" s="81">
        <v>400</v>
      </c>
      <c r="I28" s="81">
        <f>F28*H28</f>
        <v>66000</v>
      </c>
      <c r="J28" s="82">
        <v>30</v>
      </c>
      <c r="K28" s="82">
        <f>F28*J28</f>
        <v>4950</v>
      </c>
      <c r="L28" s="82">
        <f>I28+K28</f>
        <v>70950</v>
      </c>
      <c r="M28" s="266"/>
      <c r="N28" s="44"/>
      <c r="O28" s="44"/>
      <c r="P28" s="156"/>
      <c r="Q28" s="45"/>
      <c r="R28" s="90"/>
    </row>
    <row r="29" spans="1:18" ht="18" customHeight="1" x14ac:dyDescent="0.25">
      <c r="A29" s="265"/>
      <c r="B29" s="77" t="s">
        <v>104</v>
      </c>
      <c r="C29" s="78"/>
      <c r="D29" s="78"/>
      <c r="E29" s="77"/>
      <c r="F29" s="79"/>
      <c r="G29" s="80"/>
      <c r="H29" s="81"/>
      <c r="I29" s="81"/>
      <c r="J29" s="82"/>
      <c r="K29" s="82"/>
      <c r="L29" s="82"/>
      <c r="M29" s="266"/>
      <c r="N29" s="44"/>
      <c r="O29" s="44"/>
      <c r="P29" s="156"/>
      <c r="Q29" s="45"/>
      <c r="R29" s="90"/>
    </row>
    <row r="30" spans="1:18" ht="18" customHeight="1" x14ac:dyDescent="0.25">
      <c r="A30" s="265"/>
      <c r="B30" s="91" t="s">
        <v>105</v>
      </c>
      <c r="C30" s="78"/>
      <c r="D30" s="78"/>
      <c r="E30" s="77"/>
      <c r="F30" s="79"/>
      <c r="G30" s="80"/>
      <c r="H30" s="81"/>
      <c r="I30" s="81"/>
      <c r="J30" s="82"/>
      <c r="K30" s="82"/>
      <c r="L30" s="82"/>
      <c r="M30" s="266"/>
      <c r="N30" s="44"/>
      <c r="O30" s="44"/>
      <c r="P30" s="156"/>
      <c r="Q30" s="45"/>
      <c r="R30" s="90"/>
    </row>
    <row r="31" spans="1:18" ht="18" customHeight="1" x14ac:dyDescent="0.25">
      <c r="A31" s="265" t="s">
        <v>106</v>
      </c>
      <c r="B31" s="77" t="s">
        <v>107</v>
      </c>
      <c r="C31" s="78"/>
      <c r="D31" s="78"/>
      <c r="E31" s="77"/>
      <c r="F31" s="79">
        <v>120</v>
      </c>
      <c r="G31" s="80" t="s">
        <v>26</v>
      </c>
      <c r="H31" s="81">
        <v>65</v>
      </c>
      <c r="I31" s="81">
        <f>F31*H31</f>
        <v>7800</v>
      </c>
      <c r="J31" s="82">
        <v>35</v>
      </c>
      <c r="K31" s="82">
        <f>F31*J31</f>
        <v>4200</v>
      </c>
      <c r="L31" s="82">
        <f>I31+K31</f>
        <v>12000</v>
      </c>
      <c r="M31" s="266"/>
      <c r="N31" s="44"/>
      <c r="O31" s="44"/>
      <c r="P31" s="156"/>
      <c r="Q31" s="45"/>
      <c r="R31" s="90"/>
    </row>
    <row r="32" spans="1:18" ht="18" customHeight="1" x14ac:dyDescent="0.25">
      <c r="A32" s="265"/>
      <c r="B32" s="77" t="s">
        <v>108</v>
      </c>
      <c r="C32" s="78"/>
      <c r="D32" s="78"/>
      <c r="E32" s="77"/>
      <c r="F32" s="79"/>
      <c r="G32" s="80"/>
      <c r="H32" s="81"/>
      <c r="I32" s="81"/>
      <c r="J32" s="82"/>
      <c r="K32" s="82"/>
      <c r="L32" s="82"/>
      <c r="M32" s="266"/>
      <c r="N32" s="44"/>
      <c r="O32" s="44"/>
      <c r="P32" s="156"/>
      <c r="Q32" s="45"/>
      <c r="R32" s="90"/>
    </row>
    <row r="33" spans="1:18" ht="18" customHeight="1" x14ac:dyDescent="0.25">
      <c r="A33" s="265" t="s">
        <v>109</v>
      </c>
      <c r="B33" s="77" t="s">
        <v>110</v>
      </c>
      <c r="C33" s="78"/>
      <c r="D33" s="78"/>
      <c r="E33" s="77"/>
      <c r="F33" s="79">
        <v>80</v>
      </c>
      <c r="G33" s="80" t="s">
        <v>26</v>
      </c>
      <c r="H33" s="81">
        <v>650</v>
      </c>
      <c r="I33" s="81">
        <f>F33*H33</f>
        <v>52000</v>
      </c>
      <c r="J33" s="82">
        <v>97</v>
      </c>
      <c r="K33" s="82">
        <f>F33*J33</f>
        <v>7760</v>
      </c>
      <c r="L33" s="82">
        <f>I33+K33</f>
        <v>59760</v>
      </c>
      <c r="M33" s="266"/>
      <c r="N33" s="44"/>
      <c r="O33" s="44"/>
      <c r="P33" s="156"/>
      <c r="Q33" s="45"/>
      <c r="R33" s="90"/>
    </row>
    <row r="34" spans="1:18" ht="18" customHeight="1" x14ac:dyDescent="0.25">
      <c r="A34" s="265"/>
      <c r="B34" s="77" t="s">
        <v>111</v>
      </c>
      <c r="C34" s="78"/>
      <c r="D34" s="78"/>
      <c r="E34" s="77"/>
      <c r="F34" s="79"/>
      <c r="G34" s="80"/>
      <c r="H34" s="81"/>
      <c r="I34" s="81"/>
      <c r="J34" s="82"/>
      <c r="K34" s="82"/>
      <c r="L34" s="82"/>
      <c r="M34" s="266"/>
      <c r="N34" s="44"/>
      <c r="O34" s="44"/>
      <c r="P34" s="156"/>
      <c r="Q34" s="45"/>
      <c r="R34" s="90"/>
    </row>
    <row r="35" spans="1:18" ht="18" customHeight="1" x14ac:dyDescent="0.25">
      <c r="A35" s="265"/>
      <c r="B35" s="91" t="s">
        <v>112</v>
      </c>
      <c r="C35" s="78"/>
      <c r="D35" s="78"/>
      <c r="E35" s="77"/>
      <c r="F35" s="79"/>
      <c r="G35" s="80"/>
      <c r="H35" s="81"/>
      <c r="I35" s="81"/>
      <c r="J35" s="82"/>
      <c r="K35" s="82"/>
      <c r="L35" s="82"/>
      <c r="M35" s="266"/>
      <c r="N35" s="44"/>
      <c r="O35" s="44"/>
      <c r="P35" s="156"/>
      <c r="Q35" s="45"/>
      <c r="R35" s="90"/>
    </row>
    <row r="36" spans="1:18" ht="18" customHeight="1" x14ac:dyDescent="0.25">
      <c r="A36" s="265" t="s">
        <v>113</v>
      </c>
      <c r="B36" s="77" t="s">
        <v>114</v>
      </c>
      <c r="C36" s="78"/>
      <c r="D36" s="78"/>
      <c r="E36" s="77"/>
      <c r="F36" s="79">
        <v>1</v>
      </c>
      <c r="G36" s="80" t="s">
        <v>79</v>
      </c>
      <c r="H36" s="81">
        <v>35000</v>
      </c>
      <c r="I36" s="81">
        <f t="shared" ref="I36:I38" si="4">F36*H36</f>
        <v>35000</v>
      </c>
      <c r="J36" s="82">
        <v>0</v>
      </c>
      <c r="K36" s="82">
        <f t="shared" ref="K36:K38" si="5">F36*J36</f>
        <v>0</v>
      </c>
      <c r="L36" s="82">
        <f t="shared" ref="L36:L38" si="6">I36+K36</f>
        <v>35000</v>
      </c>
      <c r="M36" s="266" t="s">
        <v>115</v>
      </c>
      <c r="N36" s="44"/>
      <c r="O36" s="44"/>
      <c r="P36" s="156"/>
      <c r="Q36" s="45"/>
      <c r="R36" s="90"/>
    </row>
    <row r="37" spans="1:18" ht="18" customHeight="1" x14ac:dyDescent="0.25">
      <c r="A37" s="265" t="s">
        <v>116</v>
      </c>
      <c r="B37" s="77" t="s">
        <v>117</v>
      </c>
      <c r="C37" s="78"/>
      <c r="D37" s="78"/>
      <c r="E37" s="77"/>
      <c r="F37" s="79">
        <v>1</v>
      </c>
      <c r="G37" s="80" t="s">
        <v>90</v>
      </c>
      <c r="H37" s="81">
        <v>6000</v>
      </c>
      <c r="I37" s="81">
        <f t="shared" si="4"/>
        <v>6000</v>
      </c>
      <c r="J37" s="82">
        <v>0</v>
      </c>
      <c r="K37" s="82">
        <f t="shared" si="5"/>
        <v>0</v>
      </c>
      <c r="L37" s="82">
        <f t="shared" si="6"/>
        <v>6000</v>
      </c>
      <c r="M37" s="266" t="s">
        <v>115</v>
      </c>
      <c r="N37" s="44"/>
      <c r="O37" s="44"/>
      <c r="P37" s="156"/>
      <c r="Q37" s="45"/>
      <c r="R37" s="90"/>
    </row>
    <row r="38" spans="1:18" ht="18" customHeight="1" x14ac:dyDescent="0.25">
      <c r="A38" s="265" t="s">
        <v>118</v>
      </c>
      <c r="B38" s="77" t="s">
        <v>119</v>
      </c>
      <c r="C38" s="78"/>
      <c r="D38" s="78"/>
      <c r="E38" s="77"/>
      <c r="F38" s="79">
        <v>1</v>
      </c>
      <c r="G38" s="80" t="s">
        <v>79</v>
      </c>
      <c r="H38" s="81">
        <v>60000</v>
      </c>
      <c r="I38" s="81">
        <f t="shared" si="4"/>
        <v>60000</v>
      </c>
      <c r="J38" s="82">
        <v>0</v>
      </c>
      <c r="K38" s="82">
        <f t="shared" si="5"/>
        <v>0</v>
      </c>
      <c r="L38" s="82">
        <f t="shared" si="6"/>
        <v>60000</v>
      </c>
      <c r="M38" s="266" t="s">
        <v>115</v>
      </c>
      <c r="N38" s="44"/>
      <c r="O38" s="44"/>
      <c r="P38" s="156"/>
      <c r="Q38" s="45"/>
      <c r="R38" s="90"/>
    </row>
    <row r="39" spans="1:18" ht="18" customHeight="1" x14ac:dyDescent="0.25">
      <c r="A39" s="265"/>
      <c r="B39" s="91" t="s">
        <v>120</v>
      </c>
      <c r="C39" s="78"/>
      <c r="D39" s="78"/>
      <c r="E39" s="77"/>
      <c r="F39" s="79"/>
      <c r="G39" s="80"/>
      <c r="H39" s="81"/>
      <c r="I39" s="81"/>
      <c r="J39" s="82"/>
      <c r="K39" s="82"/>
      <c r="L39" s="82"/>
      <c r="M39" s="266"/>
      <c r="N39" s="44"/>
      <c r="O39" s="44"/>
      <c r="P39" s="156"/>
      <c r="Q39" s="45"/>
      <c r="R39" s="90"/>
    </row>
    <row r="40" spans="1:18" ht="18" customHeight="1" x14ac:dyDescent="0.25">
      <c r="A40" s="265" t="s">
        <v>121</v>
      </c>
      <c r="B40" s="77" t="s">
        <v>122</v>
      </c>
      <c r="C40" s="78"/>
      <c r="D40" s="78"/>
      <c r="E40" s="77"/>
      <c r="F40" s="79">
        <v>1</v>
      </c>
      <c r="G40" s="80" t="s">
        <v>79</v>
      </c>
      <c r="H40" s="81">
        <v>12500</v>
      </c>
      <c r="I40" s="81">
        <f>F40*H40</f>
        <v>12500</v>
      </c>
      <c r="J40" s="82">
        <v>0</v>
      </c>
      <c r="K40" s="82">
        <f>F40*J40</f>
        <v>0</v>
      </c>
      <c r="L40" s="82">
        <f>I40+K40</f>
        <v>12500</v>
      </c>
      <c r="M40" s="266" t="s">
        <v>123</v>
      </c>
      <c r="N40" s="44"/>
      <c r="O40" s="44"/>
      <c r="P40" s="156"/>
      <c r="Q40" s="45"/>
      <c r="R40" s="90"/>
    </row>
    <row r="41" spans="1:18" ht="18" customHeight="1" x14ac:dyDescent="0.25">
      <c r="A41" s="265"/>
      <c r="B41" s="77" t="s">
        <v>124</v>
      </c>
      <c r="C41" s="78"/>
      <c r="D41" s="78"/>
      <c r="E41" s="77"/>
      <c r="F41" s="79"/>
      <c r="G41" s="80"/>
      <c r="H41" s="81"/>
      <c r="I41" s="81"/>
      <c r="J41" s="82"/>
      <c r="K41" s="82"/>
      <c r="L41" s="82"/>
      <c r="M41" s="266"/>
      <c r="N41" s="44"/>
      <c r="O41" s="44"/>
      <c r="P41" s="156"/>
      <c r="Q41" s="45"/>
      <c r="R41" s="90"/>
    </row>
    <row r="42" spans="1:18" ht="18" customHeight="1" x14ac:dyDescent="0.25">
      <c r="A42" s="265" t="s">
        <v>125</v>
      </c>
      <c r="B42" s="77" t="s">
        <v>126</v>
      </c>
      <c r="C42" s="78"/>
      <c r="D42" s="78"/>
      <c r="E42" s="77"/>
      <c r="F42" s="79">
        <v>1</v>
      </c>
      <c r="G42" s="80" t="s">
        <v>79</v>
      </c>
      <c r="H42" s="81">
        <v>25000</v>
      </c>
      <c r="I42" s="81">
        <f>F42*H42</f>
        <v>25000</v>
      </c>
      <c r="J42" s="82">
        <v>0</v>
      </c>
      <c r="K42" s="82">
        <f>F42*J42</f>
        <v>0</v>
      </c>
      <c r="L42" s="82">
        <f>I42+K42</f>
        <v>25000</v>
      </c>
      <c r="M42" s="266" t="s">
        <v>123</v>
      </c>
      <c r="N42" s="44"/>
      <c r="O42" s="44"/>
      <c r="P42" s="156"/>
      <c r="Q42" s="45"/>
      <c r="R42" s="90"/>
    </row>
    <row r="43" spans="1:18" ht="18" customHeight="1" x14ac:dyDescent="0.25">
      <c r="A43" s="265"/>
      <c r="B43" s="77" t="s">
        <v>127</v>
      </c>
      <c r="C43" s="78"/>
      <c r="D43" s="78"/>
      <c r="E43" s="77"/>
      <c r="F43" s="79"/>
      <c r="G43" s="80"/>
      <c r="H43" s="81"/>
      <c r="I43" s="81"/>
      <c r="J43" s="82"/>
      <c r="K43" s="82"/>
      <c r="L43" s="82"/>
      <c r="M43" s="266"/>
      <c r="N43" s="44"/>
      <c r="O43" s="44"/>
      <c r="P43" s="156"/>
      <c r="Q43" s="45"/>
      <c r="R43" s="90"/>
    </row>
    <row r="44" spans="1:18" ht="18" customHeight="1" x14ac:dyDescent="0.25">
      <c r="A44" s="265" t="s">
        <v>128</v>
      </c>
      <c r="B44" s="77" t="s">
        <v>129</v>
      </c>
      <c r="C44" s="78"/>
      <c r="D44" s="78"/>
      <c r="E44" s="77"/>
      <c r="F44" s="79">
        <v>1</v>
      </c>
      <c r="G44" s="80" t="s">
        <v>79</v>
      </c>
      <c r="H44" s="81">
        <v>15000</v>
      </c>
      <c r="I44" s="81">
        <f>F44*H44</f>
        <v>15000</v>
      </c>
      <c r="J44" s="82">
        <v>0</v>
      </c>
      <c r="K44" s="82">
        <f>F44*J44</f>
        <v>0</v>
      </c>
      <c r="L44" s="82">
        <f>I44+K44</f>
        <v>15000</v>
      </c>
      <c r="M44" s="266" t="s">
        <v>123</v>
      </c>
      <c r="N44" s="44"/>
      <c r="O44" s="44"/>
      <c r="P44" s="156"/>
      <c r="Q44" s="45"/>
      <c r="R44" s="90"/>
    </row>
    <row r="45" spans="1:18" ht="18" customHeight="1" x14ac:dyDescent="0.25">
      <c r="A45" s="265"/>
      <c r="B45" s="77" t="s">
        <v>130</v>
      </c>
      <c r="C45" s="78"/>
      <c r="D45" s="78"/>
      <c r="E45" s="77"/>
      <c r="F45" s="79"/>
      <c r="G45" s="80"/>
      <c r="H45" s="81"/>
      <c r="I45" s="81"/>
      <c r="J45" s="82"/>
      <c r="K45" s="82"/>
      <c r="L45" s="82"/>
      <c r="M45" s="266"/>
      <c r="N45" s="44"/>
      <c r="O45" s="44"/>
      <c r="P45" s="156"/>
      <c r="Q45" s="45"/>
      <c r="R45" s="90"/>
    </row>
    <row r="46" spans="1:18" ht="18" customHeight="1" x14ac:dyDescent="0.25">
      <c r="A46" s="265" t="s">
        <v>131</v>
      </c>
      <c r="B46" s="77" t="s">
        <v>132</v>
      </c>
      <c r="C46" s="78"/>
      <c r="D46" s="78"/>
      <c r="E46" s="77"/>
      <c r="F46" s="79">
        <v>1</v>
      </c>
      <c r="G46" s="80" t="s">
        <v>79</v>
      </c>
      <c r="H46" s="81">
        <v>10000</v>
      </c>
      <c r="I46" s="81">
        <f>F46*H46</f>
        <v>10000</v>
      </c>
      <c r="J46" s="82">
        <v>0</v>
      </c>
      <c r="K46" s="82">
        <f>F46*J46</f>
        <v>0</v>
      </c>
      <c r="L46" s="82">
        <f>I46+K46</f>
        <v>10000</v>
      </c>
      <c r="M46" s="266" t="s">
        <v>123</v>
      </c>
      <c r="N46" s="44"/>
      <c r="O46" s="44"/>
      <c r="P46" s="156"/>
      <c r="Q46" s="45"/>
      <c r="R46" s="90"/>
    </row>
    <row r="47" spans="1:18" ht="18" customHeight="1" x14ac:dyDescent="0.25">
      <c r="A47" s="265"/>
      <c r="B47" s="77" t="s">
        <v>133</v>
      </c>
      <c r="C47" s="78"/>
      <c r="D47" s="78"/>
      <c r="E47" s="77"/>
      <c r="F47" s="79"/>
      <c r="G47" s="80"/>
      <c r="H47" s="81"/>
      <c r="I47" s="81"/>
      <c r="J47" s="82"/>
      <c r="K47" s="82"/>
      <c r="L47" s="82"/>
      <c r="M47" s="266"/>
      <c r="N47" s="44"/>
      <c r="O47" s="44"/>
      <c r="P47" s="156"/>
      <c r="Q47" s="45"/>
      <c r="R47" s="90"/>
    </row>
    <row r="48" spans="1:18" ht="18" customHeight="1" x14ac:dyDescent="0.25">
      <c r="A48" s="265"/>
      <c r="B48" s="91" t="s">
        <v>87</v>
      </c>
      <c r="C48" s="78"/>
      <c r="D48" s="78"/>
      <c r="E48" s="77"/>
      <c r="F48" s="79"/>
      <c r="G48" s="80"/>
      <c r="H48" s="81"/>
      <c r="I48" s="81"/>
      <c r="J48" s="82"/>
      <c r="K48" s="82"/>
      <c r="L48" s="82"/>
      <c r="M48" s="266"/>
      <c r="N48" s="44"/>
      <c r="O48" s="44"/>
      <c r="P48" s="156"/>
      <c r="Q48" s="45"/>
      <c r="R48" s="90"/>
    </row>
    <row r="49" spans="1:18" ht="18" customHeight="1" x14ac:dyDescent="0.25">
      <c r="A49" s="145" t="s">
        <v>134</v>
      </c>
      <c r="B49" s="92" t="s">
        <v>135</v>
      </c>
      <c r="C49" s="93"/>
      <c r="D49" s="93"/>
      <c r="E49" s="92"/>
      <c r="F49" s="79">
        <v>1</v>
      </c>
      <c r="G49" s="80" t="s">
        <v>79</v>
      </c>
      <c r="H49" s="94">
        <v>20000</v>
      </c>
      <c r="I49" s="94">
        <f>F49*H49</f>
        <v>20000</v>
      </c>
      <c r="J49" s="95">
        <v>0</v>
      </c>
      <c r="K49" s="95">
        <f>F49*J49</f>
        <v>0</v>
      </c>
      <c r="L49" s="95">
        <f>I49+K49</f>
        <v>20000</v>
      </c>
      <c r="M49" s="271" t="s">
        <v>123</v>
      </c>
      <c r="N49" s="44"/>
      <c r="O49" s="44"/>
      <c r="P49" s="156"/>
      <c r="Q49" s="45"/>
      <c r="R49" s="90"/>
    </row>
    <row r="50" spans="1:18" ht="18" customHeight="1" x14ac:dyDescent="0.25">
      <c r="A50" s="265"/>
      <c r="B50" s="77" t="s">
        <v>136</v>
      </c>
      <c r="C50" s="78"/>
      <c r="D50" s="78"/>
      <c r="E50" s="77"/>
      <c r="F50" s="96"/>
      <c r="G50" s="97"/>
      <c r="H50" s="81"/>
      <c r="I50" s="81"/>
      <c r="J50" s="82"/>
      <c r="K50" s="82"/>
      <c r="L50" s="82"/>
      <c r="M50" s="266"/>
      <c r="N50" s="44"/>
      <c r="O50" s="44"/>
      <c r="P50" s="156"/>
      <c r="Q50" s="45"/>
      <c r="R50" s="90"/>
    </row>
    <row r="51" spans="1:18" ht="18" customHeight="1" x14ac:dyDescent="0.25">
      <c r="A51" s="83"/>
      <c r="B51" s="318" t="s">
        <v>137</v>
      </c>
      <c r="C51" s="297"/>
      <c r="D51" s="297"/>
      <c r="E51" s="309"/>
      <c r="F51" s="84"/>
      <c r="G51" s="85"/>
      <c r="H51" s="86"/>
      <c r="I51" s="87">
        <f>SUM(I24:I49)</f>
        <v>406050</v>
      </c>
      <c r="J51" s="86"/>
      <c r="K51" s="87">
        <f t="shared" ref="K51:L51" si="7">SUM(K24:K49)</f>
        <v>49160</v>
      </c>
      <c r="L51" s="98">
        <f t="shared" si="7"/>
        <v>455210</v>
      </c>
      <c r="M51" s="88"/>
      <c r="N51" s="44"/>
      <c r="O51" s="44"/>
      <c r="P51" s="89"/>
      <c r="Q51" s="45"/>
      <c r="R51" s="90"/>
    </row>
    <row r="52" spans="1:18" ht="17.25" customHeight="1" x14ac:dyDescent="0.25">
      <c r="A52" s="73">
        <v>3</v>
      </c>
      <c r="B52" s="74" t="s">
        <v>138</v>
      </c>
      <c r="C52" s="253"/>
      <c r="D52" s="253"/>
      <c r="E52" s="74"/>
      <c r="F52" s="267"/>
      <c r="G52" s="268"/>
      <c r="H52" s="269"/>
      <c r="I52" s="269"/>
      <c r="J52" s="269"/>
      <c r="K52" s="269"/>
      <c r="L52" s="270"/>
      <c r="M52" s="258"/>
      <c r="N52" s="44"/>
      <c r="O52" s="44"/>
      <c r="P52" s="156"/>
      <c r="Q52" s="45">
        <v>1.07</v>
      </c>
      <c r="R52" s="90">
        <f>+P52/Q52</f>
        <v>0</v>
      </c>
    </row>
    <row r="53" spans="1:18" ht="18" customHeight="1" x14ac:dyDescent="0.25">
      <c r="A53" s="265" t="s">
        <v>139</v>
      </c>
      <c r="B53" s="77" t="s">
        <v>140</v>
      </c>
      <c r="C53" s="78"/>
      <c r="D53" s="78"/>
      <c r="E53" s="77"/>
      <c r="F53" s="79">
        <v>1</v>
      </c>
      <c r="G53" s="80" t="s">
        <v>79</v>
      </c>
      <c r="H53" s="81">
        <v>100000</v>
      </c>
      <c r="I53" s="81">
        <f t="shared" ref="I53:I54" si="8">F53*H53</f>
        <v>100000</v>
      </c>
      <c r="J53" s="82">
        <v>0</v>
      </c>
      <c r="K53" s="82">
        <f t="shared" ref="K53:K54" si="9">F53*J53</f>
        <v>0</v>
      </c>
      <c r="L53" s="82">
        <f t="shared" ref="L53:L54" si="10">I53+K53</f>
        <v>100000</v>
      </c>
      <c r="M53" s="266" t="s">
        <v>123</v>
      </c>
      <c r="N53" s="44"/>
      <c r="O53" s="44"/>
      <c r="P53" s="156"/>
      <c r="Q53" s="45"/>
      <c r="R53" s="90"/>
    </row>
    <row r="54" spans="1:18" ht="18" customHeight="1" x14ac:dyDescent="0.25">
      <c r="A54" s="265" t="s">
        <v>141</v>
      </c>
      <c r="B54" s="77" t="s">
        <v>142</v>
      </c>
      <c r="C54" s="78"/>
      <c r="D54" s="78"/>
      <c r="E54" s="77"/>
      <c r="F54" s="79">
        <v>1</v>
      </c>
      <c r="G54" s="80" t="s">
        <v>79</v>
      </c>
      <c r="H54" s="81">
        <v>50000</v>
      </c>
      <c r="I54" s="81">
        <f t="shared" si="8"/>
        <v>50000</v>
      </c>
      <c r="J54" s="82">
        <v>0</v>
      </c>
      <c r="K54" s="82">
        <f t="shared" si="9"/>
        <v>0</v>
      </c>
      <c r="L54" s="82">
        <f t="shared" si="10"/>
        <v>50000</v>
      </c>
      <c r="M54" s="266" t="s">
        <v>123</v>
      </c>
      <c r="N54" s="44"/>
      <c r="O54" s="44"/>
      <c r="P54" s="156"/>
      <c r="Q54" s="45"/>
      <c r="R54" s="90"/>
    </row>
    <row r="55" spans="1:18" ht="18" customHeight="1" x14ac:dyDescent="0.25">
      <c r="A55" s="83"/>
      <c r="B55" s="318" t="s">
        <v>143</v>
      </c>
      <c r="C55" s="297"/>
      <c r="D55" s="297"/>
      <c r="E55" s="309"/>
      <c r="F55" s="84"/>
      <c r="G55" s="85"/>
      <c r="H55" s="86"/>
      <c r="I55" s="87">
        <f>SUM(I53:I54)</f>
        <v>150000</v>
      </c>
      <c r="J55" s="86"/>
      <c r="K55" s="87">
        <f t="shared" ref="K55:L55" si="11">SUM(K53:K54)</f>
        <v>0</v>
      </c>
      <c r="L55" s="98">
        <f t="shared" si="11"/>
        <v>150000</v>
      </c>
      <c r="M55" s="88"/>
      <c r="N55" s="44"/>
      <c r="O55" s="44"/>
      <c r="P55" s="89"/>
      <c r="Q55" s="45"/>
      <c r="R55" s="90"/>
    </row>
    <row r="56" spans="1:18" ht="17.25" customHeight="1" x14ac:dyDescent="0.25">
      <c r="A56" s="73">
        <v>4</v>
      </c>
      <c r="B56" s="74" t="s">
        <v>144</v>
      </c>
      <c r="C56" s="253"/>
      <c r="D56" s="253"/>
      <c r="E56" s="74"/>
      <c r="F56" s="267"/>
      <c r="G56" s="268"/>
      <c r="H56" s="269"/>
      <c r="I56" s="269"/>
      <c r="J56" s="269"/>
      <c r="K56" s="269"/>
      <c r="L56" s="270"/>
      <c r="M56" s="258"/>
      <c r="N56" s="44"/>
      <c r="O56" s="44"/>
      <c r="P56" s="156"/>
      <c r="Q56" s="45">
        <v>1.07</v>
      </c>
      <c r="R56" s="90">
        <f>+P56/Q56</f>
        <v>0</v>
      </c>
    </row>
    <row r="57" spans="1:18" ht="18" customHeight="1" x14ac:dyDescent="0.25">
      <c r="A57" s="265" t="s">
        <v>145</v>
      </c>
      <c r="B57" s="77" t="s">
        <v>146</v>
      </c>
      <c r="C57" s="78"/>
      <c r="D57" s="78"/>
      <c r="E57" s="77"/>
      <c r="F57" s="79">
        <v>1</v>
      </c>
      <c r="G57" s="80" t="s">
        <v>79</v>
      </c>
      <c r="H57" s="81">
        <v>100000</v>
      </c>
      <c r="I57" s="81">
        <v>100000</v>
      </c>
      <c r="J57" s="82">
        <v>0</v>
      </c>
      <c r="K57" s="82">
        <f t="shared" ref="K57:K58" si="12">F57*J57</f>
        <v>0</v>
      </c>
      <c r="L57" s="82">
        <f t="shared" ref="L57:L58" si="13">I57+K57</f>
        <v>100000</v>
      </c>
      <c r="M57" s="266" t="s">
        <v>123</v>
      </c>
      <c r="N57" s="44"/>
      <c r="O57" s="44"/>
      <c r="P57" s="156"/>
      <c r="Q57" s="45"/>
      <c r="R57" s="90"/>
    </row>
    <row r="58" spans="1:18" ht="18" customHeight="1" x14ac:dyDescent="0.25">
      <c r="A58" s="265" t="s">
        <v>147</v>
      </c>
      <c r="B58" s="77" t="s">
        <v>148</v>
      </c>
      <c r="C58" s="78"/>
      <c r="D58" s="78"/>
      <c r="E58" s="77"/>
      <c r="F58" s="79">
        <v>1</v>
      </c>
      <c r="G58" s="80" t="s">
        <v>79</v>
      </c>
      <c r="H58" s="81">
        <v>134000</v>
      </c>
      <c r="I58" s="81">
        <f>F58*H58</f>
        <v>134000</v>
      </c>
      <c r="J58" s="82">
        <v>0</v>
      </c>
      <c r="K58" s="82">
        <f t="shared" si="12"/>
        <v>0</v>
      </c>
      <c r="L58" s="82">
        <f t="shared" si="13"/>
        <v>134000</v>
      </c>
      <c r="M58" s="266" t="s">
        <v>123</v>
      </c>
      <c r="N58" s="44"/>
      <c r="O58" s="44"/>
      <c r="P58" s="156"/>
      <c r="Q58" s="45"/>
      <c r="R58" s="90"/>
    </row>
    <row r="59" spans="1:18" ht="18" customHeight="1" x14ac:dyDescent="0.25">
      <c r="A59" s="99"/>
      <c r="B59" s="313" t="s">
        <v>149</v>
      </c>
      <c r="C59" s="314"/>
      <c r="D59" s="314"/>
      <c r="E59" s="315"/>
      <c r="F59" s="100"/>
      <c r="G59" s="101"/>
      <c r="H59" s="87"/>
      <c r="I59" s="87">
        <f>SUM(I57:I58)</f>
        <v>234000</v>
      </c>
      <c r="J59" s="86"/>
      <c r="K59" s="87">
        <f t="shared" ref="K59:L59" si="14">SUM(K57:K58)</f>
        <v>0</v>
      </c>
      <c r="L59" s="98">
        <f t="shared" si="14"/>
        <v>234000</v>
      </c>
      <c r="M59" s="88"/>
      <c r="N59" s="44"/>
      <c r="O59" s="44"/>
      <c r="P59" s="89"/>
      <c r="Q59" s="45"/>
      <c r="R59" s="90"/>
    </row>
    <row r="60" spans="1:18" ht="16.5" customHeight="1" x14ac:dyDescent="0.25">
      <c r="A60" s="102"/>
      <c r="B60" s="308" t="s">
        <v>150</v>
      </c>
      <c r="C60" s="297"/>
      <c r="D60" s="297"/>
      <c r="E60" s="297"/>
      <c r="F60" s="297"/>
      <c r="G60" s="297"/>
      <c r="H60" s="309"/>
      <c r="I60" s="103">
        <f>I22+I51+I55+I59</f>
        <v>790050</v>
      </c>
      <c r="J60" s="104"/>
      <c r="K60" s="103">
        <f>K22+K51+K55+K59</f>
        <v>63010</v>
      </c>
      <c r="L60" s="105">
        <f>I60+K60</f>
        <v>853060</v>
      </c>
      <c r="M60" s="106"/>
      <c r="N60" s="44"/>
      <c r="O60" s="44"/>
      <c r="P60" s="89"/>
      <c r="Q60" s="45"/>
      <c r="R60" s="90"/>
    </row>
    <row r="61" spans="1:18" ht="18" customHeight="1" x14ac:dyDescent="0.25">
      <c r="A61" s="107"/>
      <c r="B61" s="108" t="s">
        <v>151</v>
      </c>
      <c r="C61" s="107"/>
      <c r="D61" s="107"/>
      <c r="E61" s="107"/>
      <c r="F61" s="107"/>
      <c r="G61" s="107"/>
      <c r="H61" s="107"/>
      <c r="I61" s="109"/>
      <c r="J61" s="110"/>
      <c r="K61" s="110"/>
      <c r="L61" s="109"/>
      <c r="M61" s="111"/>
      <c r="N61" s="44"/>
      <c r="O61" s="44"/>
      <c r="P61" s="89"/>
      <c r="Q61" s="45"/>
      <c r="R61" s="90"/>
    </row>
    <row r="62" spans="1:18" ht="18" customHeight="1" x14ac:dyDescent="0.25">
      <c r="A62" s="112"/>
      <c r="B62" s="320" t="s">
        <v>152</v>
      </c>
      <c r="C62" s="281"/>
      <c r="D62" s="281"/>
      <c r="E62" s="281"/>
      <c r="F62" s="281"/>
      <c r="G62" s="281"/>
      <c r="H62" s="281"/>
      <c r="I62" s="281"/>
      <c r="J62" s="281"/>
      <c r="K62" s="281"/>
      <c r="L62" s="281"/>
      <c r="M62" s="281"/>
      <c r="N62" s="48"/>
      <c r="O62" s="48"/>
      <c r="P62" s="69"/>
      <c r="Q62" s="69"/>
      <c r="R62" s="69"/>
    </row>
    <row r="63" spans="1:18" ht="18" customHeight="1" x14ac:dyDescent="0.25">
      <c r="A63" s="112"/>
      <c r="B63" s="320" t="s">
        <v>223</v>
      </c>
      <c r="C63" s="281"/>
      <c r="D63" s="281"/>
      <c r="E63" s="281"/>
      <c r="F63" s="281"/>
      <c r="G63" s="281"/>
      <c r="H63" s="281"/>
      <c r="I63" s="281"/>
      <c r="J63" s="281"/>
      <c r="K63" s="281"/>
      <c r="L63" s="281"/>
      <c r="M63" s="281"/>
      <c r="N63" s="48"/>
      <c r="O63" s="48"/>
      <c r="P63" s="69"/>
      <c r="Q63" s="69"/>
      <c r="R63" s="69"/>
    </row>
    <row r="64" spans="1:18" ht="18" customHeight="1" x14ac:dyDescent="0.25">
      <c r="A64" s="112"/>
      <c r="B64" s="320" t="s">
        <v>224</v>
      </c>
      <c r="C64" s="281"/>
      <c r="D64" s="281"/>
      <c r="E64" s="281"/>
      <c r="F64" s="281"/>
      <c r="G64" s="281"/>
      <c r="H64" s="281"/>
      <c r="I64" s="281"/>
      <c r="J64" s="281"/>
      <c r="K64" s="281"/>
      <c r="L64" s="281"/>
      <c r="M64" s="281"/>
      <c r="N64" s="48"/>
      <c r="O64" s="48"/>
      <c r="P64" s="69"/>
      <c r="Q64" s="69"/>
      <c r="R64" s="69"/>
    </row>
    <row r="65" spans="1:18" ht="18" customHeight="1" x14ac:dyDescent="0.25">
      <c r="A65" s="112"/>
      <c r="B65" s="320" t="s">
        <v>225</v>
      </c>
      <c r="C65" s="281"/>
      <c r="D65" s="281"/>
      <c r="E65" s="281"/>
      <c r="F65" s="281"/>
      <c r="G65" s="281"/>
      <c r="H65" s="281"/>
      <c r="I65" s="281"/>
      <c r="J65" s="281"/>
      <c r="K65" s="281"/>
      <c r="L65" s="281"/>
      <c r="M65" s="281"/>
      <c r="N65" s="48"/>
      <c r="O65" s="48"/>
      <c r="P65" s="69"/>
      <c r="Q65" s="69"/>
      <c r="R65" s="69"/>
    </row>
    <row r="66" spans="1:18" ht="18" customHeight="1" x14ac:dyDescent="0.25">
      <c r="A66" s="112"/>
      <c r="B66" s="320" t="s">
        <v>226</v>
      </c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48"/>
      <c r="O66" s="48"/>
      <c r="P66" s="69"/>
      <c r="Q66" s="69"/>
      <c r="R66" s="69"/>
    </row>
    <row r="67" spans="1:18" ht="18" customHeight="1" x14ac:dyDescent="0.25">
      <c r="A67" s="112"/>
      <c r="B67" s="320" t="s">
        <v>227</v>
      </c>
      <c r="C67" s="281"/>
      <c r="D67" s="281"/>
      <c r="E67" s="281"/>
      <c r="F67" s="281"/>
      <c r="G67" s="281"/>
      <c r="H67" s="281"/>
      <c r="I67" s="281"/>
      <c r="J67" s="281"/>
      <c r="K67" s="281"/>
      <c r="L67" s="281"/>
      <c r="M67" s="281"/>
      <c r="N67" s="48"/>
      <c r="O67" s="48"/>
      <c r="P67" s="69"/>
      <c r="Q67" s="69"/>
      <c r="R67" s="69"/>
    </row>
    <row r="68" spans="1:18" ht="18" customHeight="1" x14ac:dyDescent="0.25">
      <c r="A68" s="112"/>
      <c r="B68" s="320" t="s">
        <v>228</v>
      </c>
      <c r="C68" s="281"/>
      <c r="D68" s="281"/>
      <c r="E68" s="281"/>
      <c r="F68" s="281"/>
      <c r="G68" s="281"/>
      <c r="H68" s="281"/>
      <c r="I68" s="281"/>
      <c r="J68" s="281"/>
      <c r="K68" s="281"/>
      <c r="L68" s="281"/>
      <c r="M68" s="281"/>
      <c r="N68" s="48"/>
      <c r="O68" s="48"/>
      <c r="P68" s="69"/>
      <c r="Q68" s="69"/>
      <c r="R68" s="69"/>
    </row>
    <row r="69" spans="1:18" ht="18" customHeight="1" x14ac:dyDescent="0.25">
      <c r="A69" s="112"/>
      <c r="B69" s="320" t="s">
        <v>229</v>
      </c>
      <c r="C69" s="281"/>
      <c r="D69" s="281"/>
      <c r="E69" s="281"/>
      <c r="F69" s="281"/>
      <c r="G69" s="281"/>
      <c r="H69" s="281"/>
      <c r="I69" s="281"/>
      <c r="J69" s="281"/>
      <c r="K69" s="281"/>
      <c r="L69" s="281"/>
      <c r="M69" s="281"/>
      <c r="N69" s="48"/>
      <c r="O69" s="48"/>
      <c r="P69" s="69"/>
      <c r="Q69" s="69"/>
      <c r="R69" s="69"/>
    </row>
    <row r="70" spans="1:18" ht="18" customHeight="1" x14ac:dyDescent="0.25">
      <c r="A70" s="112"/>
      <c r="B70" s="320" t="s">
        <v>230</v>
      </c>
      <c r="C70" s="281"/>
      <c r="D70" s="281"/>
      <c r="E70" s="281"/>
      <c r="F70" s="281"/>
      <c r="G70" s="281"/>
      <c r="H70" s="281"/>
      <c r="I70" s="281"/>
      <c r="J70" s="281"/>
      <c r="K70" s="281"/>
      <c r="L70" s="281"/>
      <c r="M70" s="281"/>
      <c r="N70" s="48"/>
      <c r="O70" s="48"/>
      <c r="P70" s="69"/>
      <c r="Q70" s="69"/>
      <c r="R70" s="69"/>
    </row>
    <row r="71" spans="1:18" ht="18" customHeight="1" x14ac:dyDescent="0.25">
      <c r="A71" s="112"/>
      <c r="B71" s="320" t="s">
        <v>231</v>
      </c>
      <c r="C71" s="281"/>
      <c r="D71" s="281"/>
      <c r="E71" s="281"/>
      <c r="F71" s="281"/>
      <c r="G71" s="281"/>
      <c r="H71" s="281"/>
      <c r="I71" s="281"/>
      <c r="J71" s="281"/>
      <c r="K71" s="281"/>
      <c r="L71" s="281"/>
      <c r="M71" s="281"/>
      <c r="N71" s="48"/>
      <c r="O71" s="48"/>
      <c r="P71" s="69"/>
      <c r="Q71" s="69"/>
      <c r="R71" s="69"/>
    </row>
    <row r="72" spans="1:18" ht="18" customHeight="1" x14ac:dyDescent="0.25">
      <c r="A72" s="112"/>
      <c r="B72" s="320" t="s">
        <v>232</v>
      </c>
      <c r="C72" s="281"/>
      <c r="D72" s="281"/>
      <c r="E72" s="281"/>
      <c r="F72" s="281"/>
      <c r="G72" s="281"/>
      <c r="H72" s="281"/>
      <c r="I72" s="281"/>
      <c r="J72" s="281"/>
      <c r="K72" s="281"/>
      <c r="L72" s="281"/>
      <c r="M72" s="281"/>
      <c r="N72" s="48"/>
      <c r="O72" s="48"/>
      <c r="P72" s="69"/>
      <c r="Q72" s="69"/>
      <c r="R72" s="69"/>
    </row>
    <row r="73" spans="1:18" ht="18" customHeight="1" x14ac:dyDescent="0.25">
      <c r="A73" s="107"/>
      <c r="B73" s="111"/>
      <c r="C73" s="107"/>
      <c r="D73" s="107"/>
      <c r="E73" s="107"/>
      <c r="F73" s="107"/>
      <c r="G73" s="107"/>
      <c r="H73" s="107"/>
      <c r="I73" s="109"/>
      <c r="J73" s="110"/>
      <c r="K73" s="110"/>
      <c r="L73" s="109"/>
      <c r="M73" s="111"/>
      <c r="N73" s="44"/>
      <c r="O73" s="44"/>
      <c r="P73" s="89"/>
      <c r="Q73" s="45"/>
      <c r="R73" s="90"/>
    </row>
    <row r="74" spans="1:18" ht="18" customHeight="1" x14ac:dyDescent="0.25">
      <c r="A74" s="107"/>
      <c r="B74" s="111"/>
      <c r="C74" s="107"/>
      <c r="D74" s="107"/>
      <c r="E74" s="107"/>
      <c r="F74" s="107"/>
      <c r="G74" s="107"/>
      <c r="H74" s="107"/>
      <c r="I74" s="109"/>
      <c r="J74" s="110"/>
      <c r="K74" s="110"/>
      <c r="L74" s="109"/>
      <c r="M74" s="111"/>
      <c r="N74" s="44"/>
      <c r="O74" s="44"/>
      <c r="P74" s="89"/>
      <c r="Q74" s="45"/>
      <c r="R74" s="90"/>
    </row>
    <row r="75" spans="1:18" ht="18" customHeight="1" x14ac:dyDescent="0.25">
      <c r="A75" s="66"/>
      <c r="B75" s="48" t="s">
        <v>153</v>
      </c>
      <c r="C75" s="48"/>
      <c r="D75" s="48"/>
      <c r="E75" s="223"/>
      <c r="F75" s="214"/>
      <c r="G75" s="224"/>
      <c r="H75" s="224"/>
      <c r="I75" s="224"/>
      <c r="J75" s="216"/>
      <c r="K75" s="216"/>
      <c r="L75" s="48"/>
      <c r="M75" s="67"/>
      <c r="N75" s="69"/>
      <c r="O75" s="69"/>
      <c r="P75" s="69"/>
      <c r="Q75" s="69"/>
      <c r="R75" s="69"/>
    </row>
    <row r="76" spans="1:18" ht="18" customHeight="1" x14ac:dyDescent="0.25">
      <c r="A76" s="66"/>
      <c r="B76" s="48"/>
      <c r="C76" s="48"/>
      <c r="D76" s="48"/>
      <c r="E76" s="223"/>
      <c r="F76" s="214"/>
      <c r="G76" s="224"/>
      <c r="H76" s="224"/>
      <c r="I76" s="224"/>
      <c r="J76" s="216"/>
      <c r="K76" s="216"/>
      <c r="L76" s="48"/>
      <c r="M76" s="67"/>
      <c r="N76" s="48"/>
      <c r="O76" s="48"/>
      <c r="P76" s="48"/>
      <c r="Q76" s="69"/>
      <c r="R76" s="69"/>
    </row>
    <row r="77" spans="1:18" ht="18" customHeight="1" x14ac:dyDescent="0.25">
      <c r="A77" s="66"/>
      <c r="B77" s="48"/>
      <c r="C77" s="48"/>
      <c r="D77" s="48"/>
      <c r="E77" s="223"/>
      <c r="F77" s="319"/>
      <c r="G77" s="281"/>
      <c r="H77" s="281"/>
      <c r="I77" s="281"/>
      <c r="J77" s="281"/>
      <c r="K77" s="281"/>
      <c r="L77" s="281"/>
      <c r="M77" s="281"/>
      <c r="N77" s="48"/>
      <c r="O77" s="48"/>
      <c r="P77" s="48"/>
      <c r="Q77" s="69"/>
      <c r="R77" s="69"/>
    </row>
    <row r="78" spans="1:18" ht="18" customHeight="1" x14ac:dyDescent="0.25">
      <c r="A78" s="66"/>
      <c r="B78" s="48"/>
      <c r="C78" s="48"/>
      <c r="D78" s="48"/>
      <c r="E78" s="223"/>
      <c r="F78" s="319"/>
      <c r="G78" s="281"/>
      <c r="H78" s="281"/>
      <c r="I78" s="281"/>
      <c r="J78" s="281"/>
      <c r="K78" s="281"/>
      <c r="L78" s="281"/>
      <c r="M78" s="281"/>
      <c r="N78" s="48"/>
      <c r="O78" s="48"/>
      <c r="P78" s="48"/>
      <c r="Q78" s="69"/>
      <c r="R78" s="69"/>
    </row>
    <row r="79" spans="1:18" ht="18" customHeight="1" x14ac:dyDescent="0.25">
      <c r="A79" s="66"/>
      <c r="B79" s="48"/>
      <c r="C79" s="48"/>
      <c r="D79" s="48"/>
      <c r="E79" s="223"/>
      <c r="F79" s="214"/>
      <c r="G79" s="224"/>
      <c r="H79" s="224"/>
      <c r="I79" s="224"/>
      <c r="J79" s="216"/>
      <c r="K79" s="216"/>
      <c r="L79" s="48"/>
      <c r="M79" s="67"/>
      <c r="N79" s="48"/>
      <c r="O79" s="48"/>
      <c r="P79" s="48"/>
      <c r="Q79" s="69"/>
      <c r="R79" s="69"/>
    </row>
    <row r="80" spans="1:18" ht="18" customHeight="1" x14ac:dyDescent="0.25">
      <c r="A80" s="66"/>
      <c r="B80" s="48"/>
      <c r="C80" s="48"/>
      <c r="D80" s="48"/>
      <c r="E80" s="223"/>
      <c r="F80" s="319"/>
      <c r="G80" s="281"/>
      <c r="H80" s="281"/>
      <c r="I80" s="281"/>
      <c r="J80" s="281"/>
      <c r="K80" s="281"/>
      <c r="L80" s="281"/>
      <c r="M80" s="281"/>
      <c r="N80" s="48"/>
      <c r="O80" s="48"/>
      <c r="P80" s="48"/>
      <c r="Q80" s="69"/>
      <c r="R80" s="69"/>
    </row>
    <row r="81" spans="1:18" ht="18" customHeight="1" x14ac:dyDescent="0.25">
      <c r="A81" s="66"/>
      <c r="B81" s="48"/>
      <c r="C81" s="48"/>
      <c r="D81" s="48"/>
      <c r="E81" s="223"/>
      <c r="F81" s="319"/>
      <c r="G81" s="281"/>
      <c r="H81" s="281"/>
      <c r="I81" s="281"/>
      <c r="J81" s="281"/>
      <c r="K81" s="281"/>
      <c r="L81" s="281"/>
      <c r="M81" s="281"/>
      <c r="N81" s="48"/>
      <c r="O81" s="48"/>
      <c r="P81" s="48"/>
      <c r="Q81" s="69"/>
      <c r="R81" s="69"/>
    </row>
    <row r="82" spans="1:18" ht="18" customHeight="1" x14ac:dyDescent="0.25">
      <c r="A82" s="112"/>
      <c r="B82" s="44"/>
      <c r="C82" s="44"/>
      <c r="D82" s="44"/>
      <c r="E82" s="155"/>
      <c r="F82" s="272"/>
      <c r="G82" s="156"/>
      <c r="H82" s="156"/>
      <c r="I82" s="156"/>
      <c r="J82" s="273"/>
      <c r="K82" s="273"/>
      <c r="L82" s="44"/>
      <c r="M82" s="126"/>
      <c r="N82" s="44"/>
      <c r="O82" s="44"/>
      <c r="P82" s="44"/>
      <c r="Q82" s="45"/>
      <c r="R82" s="45"/>
    </row>
    <row r="83" spans="1:18" ht="18" customHeight="1" x14ac:dyDescent="0.25">
      <c r="A83" s="112"/>
      <c r="B83" s="44"/>
      <c r="C83" s="44"/>
      <c r="D83" s="44"/>
      <c r="E83" s="155"/>
      <c r="F83" s="272"/>
      <c r="G83" s="156"/>
      <c r="H83" s="156"/>
      <c r="I83" s="156"/>
      <c r="J83" s="273"/>
      <c r="K83" s="273"/>
      <c r="L83" s="44"/>
      <c r="M83" s="126"/>
      <c r="N83" s="44"/>
      <c r="O83" s="44"/>
      <c r="P83" s="44"/>
      <c r="Q83" s="45"/>
      <c r="R83" s="45"/>
    </row>
    <row r="84" spans="1:18" ht="18" customHeight="1" x14ac:dyDescent="0.25">
      <c r="A84" s="112"/>
      <c r="B84" s="44"/>
      <c r="C84" s="44"/>
      <c r="D84" s="44"/>
      <c r="E84" s="155"/>
      <c r="F84" s="272"/>
      <c r="G84" s="156"/>
      <c r="H84" s="156"/>
      <c r="I84" s="156"/>
      <c r="J84" s="273"/>
      <c r="K84" s="273"/>
      <c r="L84" s="44"/>
      <c r="M84" s="126"/>
      <c r="N84" s="44"/>
      <c r="O84" s="44"/>
      <c r="P84" s="44"/>
      <c r="Q84" s="45"/>
      <c r="R84" s="45"/>
    </row>
    <row r="85" spans="1:18" ht="18" customHeight="1" x14ac:dyDescent="0.25">
      <c r="A85" s="112"/>
      <c r="B85" s="44"/>
      <c r="C85" s="44"/>
      <c r="D85" s="44"/>
      <c r="E85" s="155"/>
      <c r="F85" s="272"/>
      <c r="G85" s="156"/>
      <c r="H85" s="156"/>
      <c r="I85" s="156"/>
      <c r="J85" s="273"/>
      <c r="K85" s="273"/>
      <c r="L85" s="44"/>
      <c r="M85" s="126"/>
      <c r="N85" s="44"/>
      <c r="O85" s="44"/>
      <c r="P85" s="44"/>
      <c r="Q85" s="45"/>
      <c r="R85" s="45"/>
    </row>
    <row r="86" spans="1:18" ht="18" customHeight="1" x14ac:dyDescent="0.25">
      <c r="A86" s="112"/>
      <c r="B86" s="44"/>
      <c r="C86" s="44"/>
      <c r="D86" s="44"/>
      <c r="E86" s="155"/>
      <c r="F86" s="272"/>
      <c r="G86" s="156"/>
      <c r="H86" s="156"/>
      <c r="I86" s="156"/>
      <c r="J86" s="273"/>
      <c r="K86" s="273"/>
      <c r="L86" s="44"/>
      <c r="M86" s="126"/>
      <c r="N86" s="44"/>
      <c r="O86" s="44"/>
      <c r="P86" s="44"/>
      <c r="Q86" s="45"/>
      <c r="R86" s="45"/>
    </row>
    <row r="87" spans="1:18" ht="18" customHeight="1" x14ac:dyDescent="0.25">
      <c r="A87" s="112"/>
      <c r="B87" s="44"/>
      <c r="C87" s="44"/>
      <c r="D87" s="44"/>
      <c r="E87" s="155"/>
      <c r="F87" s="272"/>
      <c r="G87" s="156"/>
      <c r="H87" s="156"/>
      <c r="I87" s="156"/>
      <c r="J87" s="273"/>
      <c r="K87" s="273"/>
      <c r="L87" s="44"/>
      <c r="M87" s="126"/>
      <c r="N87" s="44"/>
      <c r="O87" s="44"/>
      <c r="P87" s="44"/>
      <c r="Q87" s="45"/>
      <c r="R87" s="45"/>
    </row>
    <row r="88" spans="1:18" ht="18" customHeight="1" x14ac:dyDescent="0.25">
      <c r="A88" s="112"/>
      <c r="B88" s="44"/>
      <c r="C88" s="44"/>
      <c r="D88" s="44"/>
      <c r="E88" s="155"/>
      <c r="F88" s="272"/>
      <c r="G88" s="156"/>
      <c r="H88" s="156"/>
      <c r="I88" s="156"/>
      <c r="J88" s="273"/>
      <c r="K88" s="273"/>
      <c r="L88" s="44"/>
      <c r="M88" s="126"/>
      <c r="N88" s="44"/>
      <c r="O88" s="44"/>
      <c r="P88" s="44"/>
      <c r="Q88" s="45"/>
      <c r="R88" s="45"/>
    </row>
    <row r="89" spans="1:18" ht="18" customHeight="1" x14ac:dyDescent="0.25">
      <c r="A89" s="112"/>
      <c r="B89" s="44"/>
      <c r="C89" s="44"/>
      <c r="D89" s="44"/>
      <c r="E89" s="155"/>
      <c r="F89" s="272"/>
      <c r="G89" s="156"/>
      <c r="H89" s="156"/>
      <c r="I89" s="156"/>
      <c r="J89" s="273"/>
      <c r="K89" s="273"/>
      <c r="L89" s="44"/>
      <c r="M89" s="126"/>
      <c r="N89" s="44"/>
      <c r="O89" s="44"/>
      <c r="P89" s="44"/>
      <c r="Q89" s="45"/>
      <c r="R89" s="45"/>
    </row>
    <row r="90" spans="1:18" ht="18" customHeight="1" x14ac:dyDescent="0.25">
      <c r="A90" s="112"/>
      <c r="B90" s="44"/>
      <c r="C90" s="44"/>
      <c r="D90" s="44"/>
      <c r="E90" s="155"/>
      <c r="F90" s="272"/>
      <c r="G90" s="156"/>
      <c r="H90" s="156"/>
      <c r="I90" s="156"/>
      <c r="J90" s="273"/>
      <c r="K90" s="273"/>
      <c r="L90" s="44"/>
      <c r="M90" s="126"/>
      <c r="N90" s="44"/>
      <c r="O90" s="44"/>
      <c r="P90" s="44"/>
      <c r="Q90" s="45"/>
      <c r="R90" s="45"/>
    </row>
    <row r="91" spans="1:18" ht="18" customHeight="1" x14ac:dyDescent="0.25">
      <c r="A91" s="112"/>
      <c r="B91" s="44"/>
      <c r="C91" s="44"/>
      <c r="D91" s="44"/>
      <c r="E91" s="155"/>
      <c r="F91" s="272"/>
      <c r="G91" s="156"/>
      <c r="H91" s="156"/>
      <c r="I91" s="156"/>
      <c r="J91" s="273"/>
      <c r="K91" s="273"/>
      <c r="L91" s="44"/>
      <c r="M91" s="126"/>
      <c r="N91" s="44"/>
      <c r="O91" s="44"/>
      <c r="P91" s="44"/>
      <c r="Q91" s="45"/>
      <c r="R91" s="45"/>
    </row>
    <row r="92" spans="1:18" ht="18" customHeight="1" x14ac:dyDescent="0.25">
      <c r="A92" s="112"/>
      <c r="B92" s="44"/>
      <c r="C92" s="44"/>
      <c r="D92" s="44"/>
      <c r="E92" s="155"/>
      <c r="F92" s="272"/>
      <c r="G92" s="156"/>
      <c r="H92" s="156"/>
      <c r="I92" s="156"/>
      <c r="J92" s="273"/>
      <c r="K92" s="273"/>
      <c r="L92" s="44"/>
      <c r="M92" s="126"/>
      <c r="N92" s="44"/>
      <c r="O92" s="44"/>
      <c r="P92" s="44"/>
      <c r="Q92" s="45"/>
      <c r="R92" s="45"/>
    </row>
    <row r="93" spans="1:18" ht="18" customHeight="1" x14ac:dyDescent="0.25">
      <c r="A93" s="112"/>
      <c r="B93" s="44"/>
      <c r="C93" s="44"/>
      <c r="D93" s="44"/>
      <c r="E93" s="155"/>
      <c r="F93" s="272"/>
      <c r="G93" s="156"/>
      <c r="H93" s="156"/>
      <c r="I93" s="156"/>
      <c r="J93" s="273"/>
      <c r="K93" s="273"/>
      <c r="L93" s="44"/>
      <c r="M93" s="126"/>
      <c r="N93" s="44"/>
      <c r="O93" s="44"/>
      <c r="P93" s="44"/>
      <c r="Q93" s="45"/>
      <c r="R93" s="45"/>
    </row>
    <row r="94" spans="1:18" ht="18" customHeight="1" x14ac:dyDescent="0.25">
      <c r="A94" s="112"/>
      <c r="B94" s="44"/>
      <c r="C94" s="44"/>
      <c r="D94" s="44"/>
      <c r="E94" s="155"/>
      <c r="F94" s="272"/>
      <c r="G94" s="156"/>
      <c r="H94" s="156"/>
      <c r="I94" s="156"/>
      <c r="J94" s="273"/>
      <c r="K94" s="273"/>
      <c r="L94" s="44"/>
      <c r="M94" s="126"/>
      <c r="N94" s="44"/>
      <c r="O94" s="44"/>
      <c r="P94" s="44"/>
      <c r="Q94" s="45"/>
      <c r="R94" s="45"/>
    </row>
    <row r="95" spans="1:18" ht="18" customHeight="1" x14ac:dyDescent="0.25">
      <c r="A95" s="112"/>
      <c r="B95" s="44"/>
      <c r="C95" s="44"/>
      <c r="D95" s="44"/>
      <c r="E95" s="155"/>
      <c r="F95" s="272"/>
      <c r="G95" s="156"/>
      <c r="H95" s="156"/>
      <c r="I95" s="156"/>
      <c r="J95" s="273"/>
      <c r="K95" s="273"/>
      <c r="L95" s="44"/>
      <c r="M95" s="126"/>
      <c r="N95" s="44"/>
      <c r="O95" s="44"/>
      <c r="P95" s="44"/>
      <c r="Q95" s="45"/>
      <c r="R95" s="45"/>
    </row>
    <row r="96" spans="1:18" ht="18" customHeight="1" x14ac:dyDescent="0.25">
      <c r="A96" s="112"/>
      <c r="B96" s="44"/>
      <c r="C96" s="44"/>
      <c r="D96" s="44"/>
      <c r="E96" s="155"/>
      <c r="F96" s="272"/>
      <c r="G96" s="156"/>
      <c r="H96" s="156"/>
      <c r="I96" s="156"/>
      <c r="J96" s="273"/>
      <c r="K96" s="273"/>
      <c r="L96" s="44"/>
      <c r="M96" s="126"/>
      <c r="N96" s="44"/>
      <c r="O96" s="44"/>
      <c r="P96" s="44"/>
      <c r="Q96" s="45"/>
      <c r="R96" s="45"/>
    </row>
    <row r="97" spans="1:18" ht="18" customHeight="1" x14ac:dyDescent="0.25">
      <c r="A97" s="112"/>
      <c r="B97" s="44"/>
      <c r="C97" s="44"/>
      <c r="D97" s="44"/>
      <c r="E97" s="155"/>
      <c r="F97" s="272"/>
      <c r="G97" s="156"/>
      <c r="H97" s="156"/>
      <c r="I97" s="156"/>
      <c r="J97" s="273"/>
      <c r="K97" s="273"/>
      <c r="L97" s="44"/>
      <c r="M97" s="126"/>
      <c r="N97" s="44"/>
      <c r="O97" s="44"/>
      <c r="P97" s="44"/>
      <c r="Q97" s="45"/>
      <c r="R97" s="45"/>
    </row>
    <row r="98" spans="1:18" ht="18" customHeight="1" x14ac:dyDescent="0.25">
      <c r="A98" s="48"/>
      <c r="B98" s="280"/>
      <c r="C98" s="281"/>
      <c r="D98" s="281"/>
      <c r="E98" s="281"/>
      <c r="F98" s="281"/>
      <c r="G98" s="281"/>
      <c r="H98" s="281"/>
      <c r="I98" s="281"/>
      <c r="J98" s="206"/>
      <c r="K98" s="48"/>
      <c r="L98" s="48"/>
      <c r="M98" s="67"/>
      <c r="N98" s="48"/>
      <c r="O98" s="48"/>
      <c r="P98" s="48"/>
      <c r="Q98" s="69"/>
      <c r="R98" s="45"/>
    </row>
    <row r="99" spans="1:18" ht="18" customHeight="1" x14ac:dyDescent="0.25">
      <c r="A99" s="206"/>
      <c r="B99" s="280"/>
      <c r="C99" s="281"/>
      <c r="D99" s="281"/>
      <c r="E99" s="281"/>
      <c r="F99" s="281"/>
      <c r="G99" s="281"/>
      <c r="H99" s="281"/>
      <c r="I99" s="281"/>
      <c r="J99" s="206"/>
      <c r="K99" s="48"/>
      <c r="L99" s="48"/>
      <c r="M99" s="67"/>
      <c r="N99" s="48"/>
      <c r="O99" s="48"/>
      <c r="P99" s="48"/>
      <c r="Q99" s="69"/>
      <c r="R99" s="45"/>
    </row>
    <row r="100" spans="1:18" ht="18" customHeight="1" x14ac:dyDescent="0.25">
      <c r="A100" s="206"/>
      <c r="B100" s="280"/>
      <c r="C100" s="281"/>
      <c r="D100" s="281"/>
      <c r="E100" s="281"/>
      <c r="F100" s="281"/>
      <c r="G100" s="281"/>
      <c r="H100" s="281"/>
      <c r="I100" s="281"/>
      <c r="J100" s="206"/>
      <c r="K100" s="48"/>
      <c r="L100" s="48"/>
      <c r="M100" s="67"/>
      <c r="N100" s="48"/>
      <c r="O100" s="48"/>
      <c r="P100" s="48"/>
      <c r="Q100" s="69"/>
      <c r="R100" s="45"/>
    </row>
    <row r="101" spans="1:18" ht="18" customHeight="1" x14ac:dyDescent="0.25">
      <c r="A101" s="206"/>
      <c r="B101" s="280"/>
      <c r="C101" s="281"/>
      <c r="D101" s="281"/>
      <c r="E101" s="281"/>
      <c r="F101" s="281"/>
      <c r="G101" s="281"/>
      <c r="H101" s="281"/>
      <c r="I101" s="281"/>
      <c r="J101" s="206"/>
      <c r="K101" s="48"/>
      <c r="L101" s="206"/>
      <c r="M101" s="229"/>
      <c r="N101" s="206"/>
      <c r="O101" s="206"/>
      <c r="P101" s="206"/>
      <c r="Q101" s="225"/>
      <c r="R101" s="45"/>
    </row>
    <row r="102" spans="1:18" ht="21" customHeight="1" x14ac:dyDescent="0.25">
      <c r="A102" s="206"/>
      <c r="B102" s="66"/>
      <c r="C102" s="48"/>
      <c r="D102" s="48"/>
      <c r="E102" s="48"/>
      <c r="F102" s="48"/>
      <c r="G102" s="48"/>
      <c r="H102" s="48"/>
      <c r="I102" s="48"/>
      <c r="J102" s="206"/>
      <c r="K102" s="48"/>
      <c r="L102" s="206"/>
      <c r="M102" s="229"/>
      <c r="N102" s="206"/>
      <c r="O102" s="206"/>
      <c r="P102" s="206"/>
      <c r="Q102" s="225"/>
      <c r="R102" s="45"/>
    </row>
    <row r="103" spans="1:18" ht="24.75" customHeight="1" x14ac:dyDescent="0.25">
      <c r="A103" s="206"/>
      <c r="B103" s="206"/>
      <c r="C103" s="206"/>
      <c r="D103" s="206"/>
      <c r="E103" s="301"/>
      <c r="F103" s="281"/>
      <c r="G103" s="281"/>
      <c r="H103" s="281"/>
      <c r="I103" s="281"/>
      <c r="J103" s="281"/>
      <c r="K103" s="281"/>
      <c r="L103" s="281"/>
      <c r="M103" s="229"/>
      <c r="N103" s="206"/>
      <c r="O103" s="206"/>
      <c r="P103" s="206"/>
      <c r="Q103" s="225"/>
      <c r="R103" s="45"/>
    </row>
    <row r="104" spans="1:18" ht="21" customHeight="1" x14ac:dyDescent="0.25">
      <c r="A104" s="305"/>
      <c r="B104" s="281"/>
      <c r="C104" s="281"/>
      <c r="D104" s="281"/>
      <c r="E104" s="281"/>
      <c r="F104" s="281"/>
      <c r="G104" s="281"/>
      <c r="H104" s="281"/>
      <c r="I104" s="281"/>
      <c r="J104" s="206"/>
      <c r="K104" s="48"/>
      <c r="L104" s="206"/>
      <c r="M104" s="229"/>
      <c r="N104" s="206"/>
      <c r="O104" s="206"/>
      <c r="P104" s="206"/>
      <c r="Q104" s="225"/>
      <c r="R104" s="45"/>
    </row>
    <row r="105" spans="1:18" ht="21" customHeight="1" x14ac:dyDescent="0.25">
      <c r="A105" s="206"/>
      <c r="B105" s="301"/>
      <c r="C105" s="281"/>
      <c r="D105" s="281"/>
      <c r="E105" s="281"/>
      <c r="F105" s="281"/>
      <c r="G105" s="281"/>
      <c r="H105" s="281"/>
      <c r="I105" s="281"/>
      <c r="J105" s="206"/>
      <c r="K105" s="48"/>
      <c r="L105" s="226"/>
      <c r="M105" s="229"/>
      <c r="N105" s="206"/>
      <c r="O105" s="206"/>
      <c r="P105" s="206"/>
      <c r="Q105" s="225"/>
      <c r="R105" s="45"/>
    </row>
    <row r="106" spans="1:18" ht="21" customHeight="1" x14ac:dyDescent="0.25">
      <c r="A106" s="206"/>
      <c r="B106" s="301"/>
      <c r="C106" s="281"/>
      <c r="D106" s="281"/>
      <c r="E106" s="281"/>
      <c r="F106" s="281"/>
      <c r="G106" s="281"/>
      <c r="H106" s="281"/>
      <c r="I106" s="281"/>
      <c r="J106" s="206"/>
      <c r="K106" s="48"/>
      <c r="L106" s="206"/>
      <c r="M106" s="229"/>
      <c r="N106" s="206"/>
      <c r="O106" s="206"/>
      <c r="P106" s="206"/>
      <c r="Q106" s="225"/>
      <c r="R106" s="45"/>
    </row>
    <row r="107" spans="1:18" ht="21" customHeight="1" x14ac:dyDescent="0.25">
      <c r="A107" s="206"/>
      <c r="B107" s="70"/>
      <c r="C107" s="48"/>
      <c r="D107" s="48"/>
      <c r="E107" s="48"/>
      <c r="F107" s="48"/>
      <c r="G107" s="48"/>
      <c r="H107" s="48"/>
      <c r="I107" s="48"/>
      <c r="J107" s="206"/>
      <c r="K107" s="48"/>
      <c r="L107" s="206"/>
      <c r="M107" s="229"/>
      <c r="N107" s="206"/>
      <c r="O107" s="206"/>
      <c r="P107" s="206"/>
      <c r="Q107" s="225"/>
      <c r="R107" s="45"/>
    </row>
    <row r="108" spans="1:18" ht="21.75" customHeight="1" x14ac:dyDescent="0.25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126"/>
      <c r="N108" s="44"/>
      <c r="O108" s="44"/>
      <c r="P108" s="44"/>
      <c r="Q108" s="45"/>
      <c r="R108" s="45"/>
    </row>
    <row r="109" spans="1:18" ht="21" customHeight="1" x14ac:dyDescent="0.25">
      <c r="A109" s="305"/>
      <c r="B109" s="281"/>
      <c r="C109" s="281"/>
      <c r="D109" s="281"/>
      <c r="E109" s="281"/>
      <c r="F109" s="281"/>
      <c r="G109" s="281"/>
      <c r="H109" s="281"/>
      <c r="I109" s="281"/>
      <c r="J109" s="206"/>
      <c r="K109" s="48"/>
      <c r="L109" s="206"/>
      <c r="M109" s="229"/>
      <c r="N109" s="206"/>
      <c r="O109" s="206"/>
      <c r="P109" s="206"/>
      <c r="Q109" s="225"/>
      <c r="R109" s="45"/>
    </row>
    <row r="110" spans="1:18" ht="21" customHeight="1" x14ac:dyDescent="0.25">
      <c r="A110" s="206"/>
      <c r="B110" s="301"/>
      <c r="C110" s="281"/>
      <c r="D110" s="281"/>
      <c r="E110" s="281"/>
      <c r="F110" s="281"/>
      <c r="G110" s="281"/>
      <c r="H110" s="281"/>
      <c r="I110" s="281"/>
      <c r="J110" s="206"/>
      <c r="K110" s="48"/>
      <c r="L110" s="226"/>
      <c r="M110" s="229"/>
      <c r="N110" s="206"/>
      <c r="O110" s="206"/>
      <c r="P110" s="206"/>
      <c r="Q110" s="225"/>
      <c r="R110" s="45"/>
    </row>
    <row r="111" spans="1:18" ht="21" customHeight="1" x14ac:dyDescent="0.25">
      <c r="A111" s="206"/>
      <c r="B111" s="301"/>
      <c r="C111" s="281"/>
      <c r="D111" s="281"/>
      <c r="E111" s="281"/>
      <c r="F111" s="281"/>
      <c r="G111" s="281"/>
      <c r="H111" s="281"/>
      <c r="I111" s="281"/>
      <c r="J111" s="206"/>
      <c r="K111" s="48"/>
      <c r="L111" s="206"/>
      <c r="M111" s="229"/>
      <c r="N111" s="206"/>
      <c r="O111" s="206"/>
      <c r="P111" s="206"/>
      <c r="Q111" s="225"/>
      <c r="R111" s="45"/>
    </row>
    <row r="112" spans="1:18" ht="21" customHeight="1" x14ac:dyDescent="0.25">
      <c r="A112" s="206"/>
      <c r="B112" s="70"/>
      <c r="C112" s="48"/>
      <c r="D112" s="48"/>
      <c r="E112" s="48"/>
      <c r="F112" s="48"/>
      <c r="G112" s="48"/>
      <c r="H112" s="48"/>
      <c r="I112" s="48"/>
      <c r="J112" s="206"/>
      <c r="K112" s="48"/>
      <c r="L112" s="206"/>
      <c r="M112" s="229"/>
      <c r="N112" s="206"/>
      <c r="O112" s="206"/>
      <c r="P112" s="206"/>
      <c r="Q112" s="225"/>
      <c r="R112" s="45"/>
    </row>
    <row r="113" spans="1:18" ht="24.75" customHeight="1" x14ac:dyDescent="0.25">
      <c r="A113" s="206"/>
      <c r="B113" s="206"/>
      <c r="C113" s="206"/>
      <c r="D113" s="206"/>
      <c r="E113" s="206"/>
      <c r="F113" s="66"/>
      <c r="G113" s="66"/>
      <c r="H113" s="66"/>
      <c r="I113" s="206"/>
      <c r="J113" s="206"/>
      <c r="K113" s="44"/>
      <c r="L113" s="206"/>
      <c r="M113" s="229"/>
      <c r="N113" s="206"/>
      <c r="O113" s="206"/>
      <c r="P113" s="206"/>
      <c r="Q113" s="225"/>
      <c r="R113" s="45"/>
    </row>
    <row r="114" spans="1:18" ht="21" customHeight="1" x14ac:dyDescent="0.25">
      <c r="A114" s="206"/>
      <c r="B114" s="301"/>
      <c r="C114" s="281"/>
      <c r="D114" s="281"/>
      <c r="E114" s="281"/>
      <c r="F114" s="281"/>
      <c r="G114" s="281"/>
      <c r="H114" s="281"/>
      <c r="I114" s="281"/>
      <c r="J114" s="206"/>
      <c r="K114" s="48"/>
      <c r="L114" s="206"/>
      <c r="M114" s="229"/>
      <c r="N114" s="206"/>
      <c r="O114" s="206"/>
      <c r="P114" s="206"/>
      <c r="Q114" s="225"/>
      <c r="R114" s="45"/>
    </row>
    <row r="115" spans="1:18" ht="21" customHeight="1" x14ac:dyDescent="0.25">
      <c r="A115" s="206"/>
      <c r="B115" s="301"/>
      <c r="C115" s="281"/>
      <c r="D115" s="281"/>
      <c r="E115" s="281"/>
      <c r="F115" s="281"/>
      <c r="G115" s="281"/>
      <c r="H115" s="281"/>
      <c r="I115" s="281"/>
      <c r="J115" s="206"/>
      <c r="K115" s="48"/>
      <c r="L115" s="226"/>
      <c r="M115" s="229"/>
      <c r="N115" s="206"/>
      <c r="O115" s="206"/>
      <c r="P115" s="206"/>
      <c r="Q115" s="225"/>
      <c r="R115" s="45"/>
    </row>
    <row r="116" spans="1:18" ht="21" customHeight="1" x14ac:dyDescent="0.25">
      <c r="A116" s="206"/>
      <c r="B116" s="301"/>
      <c r="C116" s="281"/>
      <c r="D116" s="281"/>
      <c r="E116" s="281"/>
      <c r="F116" s="281"/>
      <c r="G116" s="281"/>
      <c r="H116" s="281"/>
      <c r="I116" s="281"/>
      <c r="J116" s="206"/>
      <c r="K116" s="48"/>
      <c r="L116" s="206"/>
      <c r="M116" s="229"/>
      <c r="N116" s="206"/>
      <c r="O116" s="206"/>
      <c r="P116" s="206"/>
      <c r="Q116" s="225"/>
      <c r="R116" s="45"/>
    </row>
    <row r="117" spans="1:18" ht="21" customHeight="1" x14ac:dyDescent="0.25">
      <c r="A117" s="206"/>
      <c r="B117" s="301"/>
      <c r="C117" s="281"/>
      <c r="D117" s="281"/>
      <c r="E117" s="281"/>
      <c r="F117" s="281"/>
      <c r="G117" s="281"/>
      <c r="H117" s="281"/>
      <c r="I117" s="281"/>
      <c r="J117" s="206"/>
      <c r="K117" s="48"/>
      <c r="L117" s="206"/>
      <c r="M117" s="229"/>
      <c r="N117" s="206"/>
      <c r="O117" s="206"/>
      <c r="P117" s="206"/>
      <c r="Q117" s="225"/>
      <c r="R117" s="45"/>
    </row>
  </sheetData>
  <mergeCells count="45">
    <mergeCell ref="B62:M62"/>
    <mergeCell ref="B63:M63"/>
    <mergeCell ref="B64:M64"/>
    <mergeCell ref="B65:M65"/>
    <mergeCell ref="F77:M77"/>
    <mergeCell ref="B72:M72"/>
    <mergeCell ref="B67:M67"/>
    <mergeCell ref="B68:M68"/>
    <mergeCell ref="B69:M69"/>
    <mergeCell ref="B70:M70"/>
    <mergeCell ref="B98:I98"/>
    <mergeCell ref="B99:I99"/>
    <mergeCell ref="B100:I100"/>
    <mergeCell ref="F78:M78"/>
    <mergeCell ref="B66:M66"/>
    <mergeCell ref="B71:M71"/>
    <mergeCell ref="F80:M80"/>
    <mergeCell ref="F81:M81"/>
    <mergeCell ref="G5:G6"/>
    <mergeCell ref="H5:I5"/>
    <mergeCell ref="B60:H60"/>
    <mergeCell ref="A1:M1"/>
    <mergeCell ref="L2:M2"/>
    <mergeCell ref="J4:M4"/>
    <mergeCell ref="A5:A6"/>
    <mergeCell ref="F5:F6"/>
    <mergeCell ref="B59:E59"/>
    <mergeCell ref="M5:M6"/>
    <mergeCell ref="L5:L6"/>
    <mergeCell ref="B5:E6"/>
    <mergeCell ref="B22:E22"/>
    <mergeCell ref="B51:E51"/>
    <mergeCell ref="B55:E55"/>
    <mergeCell ref="B116:I116"/>
    <mergeCell ref="B117:I117"/>
    <mergeCell ref="A109:I109"/>
    <mergeCell ref="B110:I110"/>
    <mergeCell ref="B111:I111"/>
    <mergeCell ref="B114:I114"/>
    <mergeCell ref="B115:I115"/>
    <mergeCell ref="B101:I101"/>
    <mergeCell ref="E103:L103"/>
    <mergeCell ref="A104:I104"/>
    <mergeCell ref="B105:I105"/>
    <mergeCell ref="B106:I106"/>
  </mergeCells>
  <pageMargins left="0.27559055118110237" right="0.27559055118110237" top="0.27559055118110237" bottom="0.11811023622047245" header="0" footer="0"/>
  <pageSetup paperSize="9" scale="7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0"/>
  <sheetViews>
    <sheetView topLeftCell="A37" workbookViewId="0">
      <selection activeCell="C9" sqref="C9:F9"/>
    </sheetView>
  </sheetViews>
  <sheetFormatPr defaultColWidth="11.19921875" defaultRowHeight="15" customHeight="1" x14ac:dyDescent="0.25"/>
  <cols>
    <col min="1" max="1" width="1.5" style="157" customWidth="1"/>
    <col min="2" max="2" width="6.5" style="157" customWidth="1"/>
    <col min="3" max="3" width="9.09765625" style="157" customWidth="1"/>
    <col min="4" max="4" width="6.09765625" style="157" customWidth="1"/>
    <col min="5" max="5" width="29" style="157" customWidth="1"/>
    <col min="6" max="6" width="2.796875" style="157" customWidth="1"/>
    <col min="7" max="7" width="7.19921875" style="157" customWidth="1"/>
    <col min="8" max="8" width="8.09765625" style="157" customWidth="1"/>
    <col min="9" max="9" width="3.796875" style="157" customWidth="1"/>
    <col min="10" max="10" width="7.796875" style="157" customWidth="1"/>
    <col min="11" max="14" width="7.19921875" style="157" customWidth="1"/>
    <col min="15" max="17" width="6.796875" style="157" customWidth="1"/>
    <col min="18" max="16384" width="11.19921875" style="157"/>
  </cols>
  <sheetData>
    <row r="1" spans="1:17" ht="21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215" t="s">
        <v>154</v>
      </c>
      <c r="K1" s="48"/>
      <c r="L1" s="48"/>
      <c r="M1" s="48"/>
      <c r="N1" s="48"/>
      <c r="O1" s="69"/>
      <c r="P1" s="69"/>
      <c r="Q1" s="69"/>
    </row>
    <row r="2" spans="1:17" ht="21" customHeight="1" x14ac:dyDescent="0.25">
      <c r="A2" s="48"/>
      <c r="B2" s="300" t="s">
        <v>1</v>
      </c>
      <c r="C2" s="284"/>
      <c r="D2" s="284"/>
      <c r="E2" s="284"/>
      <c r="F2" s="284"/>
      <c r="G2" s="284"/>
      <c r="H2" s="284"/>
      <c r="I2" s="284"/>
      <c r="J2" s="285"/>
      <c r="K2" s="68"/>
      <c r="L2" s="48"/>
      <c r="M2" s="48"/>
      <c r="N2" s="48"/>
      <c r="O2" s="69"/>
      <c r="P2" s="69"/>
      <c r="Q2" s="69"/>
    </row>
    <row r="3" spans="1:17" ht="39" customHeight="1" x14ac:dyDescent="0.25">
      <c r="A3" s="48"/>
      <c r="B3" s="227" t="s">
        <v>38</v>
      </c>
      <c r="C3" s="206"/>
      <c r="D3" s="206" t="s">
        <v>155</v>
      </c>
      <c r="E3" s="206"/>
      <c r="F3" s="48"/>
      <c r="G3" s="48"/>
      <c r="H3" s="48"/>
      <c r="I3" s="48"/>
      <c r="J3" s="48"/>
      <c r="K3" s="48"/>
      <c r="L3" s="48"/>
      <c r="M3" s="48"/>
      <c r="N3" s="48"/>
      <c r="O3" s="69"/>
      <c r="P3" s="69"/>
      <c r="Q3" s="69"/>
    </row>
    <row r="4" spans="1:17" ht="24" customHeight="1" x14ac:dyDescent="0.25">
      <c r="A4" s="48"/>
      <c r="B4" s="227" t="s">
        <v>40</v>
      </c>
      <c r="C4" s="206"/>
      <c r="D4" s="206" t="s">
        <v>4</v>
      </c>
      <c r="E4" s="206"/>
      <c r="F4" s="48"/>
      <c r="G4" s="48"/>
      <c r="H4" s="48"/>
      <c r="I4" s="48"/>
      <c r="J4" s="48"/>
      <c r="K4" s="48"/>
      <c r="L4" s="48"/>
      <c r="M4" s="48"/>
      <c r="N4" s="48"/>
      <c r="O4" s="69"/>
      <c r="P4" s="69"/>
      <c r="Q4" s="69"/>
    </row>
    <row r="5" spans="1:17" ht="24" customHeight="1" x14ac:dyDescent="0.25">
      <c r="A5" s="48"/>
      <c r="B5" s="227" t="s">
        <v>41</v>
      </c>
      <c r="C5" s="206"/>
      <c r="D5" s="206" t="s">
        <v>156</v>
      </c>
      <c r="E5" s="206"/>
      <c r="F5" s="48"/>
      <c r="G5" s="48"/>
      <c r="H5" s="48"/>
      <c r="I5" s="48"/>
      <c r="J5" s="48"/>
      <c r="K5" s="48"/>
      <c r="L5" s="48"/>
      <c r="M5" s="48"/>
      <c r="N5" s="48"/>
      <c r="O5" s="69"/>
      <c r="P5" s="69"/>
      <c r="Q5" s="69"/>
    </row>
    <row r="6" spans="1:17" ht="24" customHeight="1" x14ac:dyDescent="0.25">
      <c r="A6" s="48"/>
      <c r="B6" s="206" t="s">
        <v>43</v>
      </c>
      <c r="C6" s="206"/>
      <c r="D6" s="206" t="s">
        <v>8</v>
      </c>
      <c r="E6" s="228"/>
      <c r="F6" s="66"/>
      <c r="G6" s="48"/>
      <c r="H6" s="48"/>
      <c r="I6" s="48"/>
      <c r="J6" s="48"/>
      <c r="K6" s="48"/>
      <c r="L6" s="48"/>
      <c r="M6" s="48"/>
      <c r="N6" s="48"/>
      <c r="O6" s="69"/>
      <c r="P6" s="69"/>
      <c r="Q6" s="69"/>
    </row>
    <row r="7" spans="1:17" ht="24" customHeight="1" x14ac:dyDescent="0.25">
      <c r="A7" s="48"/>
      <c r="B7" s="227" t="s">
        <v>44</v>
      </c>
      <c r="C7" s="206"/>
      <c r="D7" s="294" t="s">
        <v>242</v>
      </c>
      <c r="E7" s="322"/>
      <c r="F7" s="66"/>
      <c r="G7" s="48"/>
      <c r="H7" s="48"/>
      <c r="I7" s="48"/>
      <c r="J7" s="48"/>
      <c r="K7" s="48"/>
      <c r="L7" s="48"/>
      <c r="M7" s="48"/>
      <c r="N7" s="48"/>
      <c r="O7" s="69"/>
      <c r="P7" s="69"/>
      <c r="Q7" s="69"/>
    </row>
    <row r="8" spans="1:17" ht="24" customHeight="1" x14ac:dyDescent="0.25">
      <c r="A8" s="48"/>
      <c r="B8" s="227" t="s">
        <v>45</v>
      </c>
      <c r="C8" s="206"/>
      <c r="D8" s="209" t="s">
        <v>248</v>
      </c>
      <c r="E8" s="229"/>
      <c r="F8" s="67"/>
      <c r="G8" s="48"/>
      <c r="H8" s="48"/>
      <c r="I8" s="48"/>
      <c r="J8" s="48"/>
      <c r="K8" s="48"/>
      <c r="L8" s="48"/>
      <c r="M8" s="48"/>
      <c r="N8" s="48"/>
      <c r="O8" s="69"/>
      <c r="P8" s="69"/>
      <c r="Q8" s="69"/>
    </row>
    <row r="9" spans="1:17" ht="21" customHeight="1" x14ac:dyDescent="0.25">
      <c r="A9" s="70"/>
      <c r="B9" s="113" t="s">
        <v>16</v>
      </c>
      <c r="C9" s="323" t="s">
        <v>17</v>
      </c>
      <c r="D9" s="297"/>
      <c r="E9" s="297"/>
      <c r="F9" s="298"/>
      <c r="G9" s="323" t="s">
        <v>46</v>
      </c>
      <c r="H9" s="297"/>
      <c r="I9" s="298"/>
      <c r="J9" s="114" t="s">
        <v>19</v>
      </c>
      <c r="K9" s="48"/>
      <c r="L9" s="48"/>
      <c r="M9" s="48"/>
      <c r="N9" s="48"/>
    </row>
    <row r="10" spans="1:17" ht="21" customHeight="1" x14ac:dyDescent="0.25">
      <c r="A10" s="206"/>
      <c r="B10" s="230">
        <v>1</v>
      </c>
      <c r="C10" s="231" t="s">
        <v>157</v>
      </c>
      <c r="D10" s="232"/>
      <c r="E10" s="232"/>
      <c r="F10" s="232"/>
      <c r="G10" s="299">
        <f>+'ปร.4 (ข)'!L33</f>
        <v>3725000</v>
      </c>
      <c r="H10" s="289"/>
      <c r="I10" s="233"/>
      <c r="J10" s="234"/>
      <c r="K10" s="48"/>
      <c r="L10" s="48"/>
      <c r="M10" s="48"/>
      <c r="N10" s="48"/>
    </row>
    <row r="11" spans="1:17" ht="21" customHeight="1" x14ac:dyDescent="0.25">
      <c r="A11" s="206"/>
      <c r="B11" s="235">
        <v>2</v>
      </c>
      <c r="C11" s="236" t="s">
        <v>158</v>
      </c>
      <c r="D11" s="206"/>
      <c r="E11" s="237">
        <v>7.0000000000000007E-2</v>
      </c>
      <c r="F11" s="206"/>
      <c r="G11" s="302">
        <f>+G10*0.07</f>
        <v>260750.00000000003</v>
      </c>
      <c r="H11" s="281"/>
      <c r="I11" s="206"/>
      <c r="J11" s="238"/>
      <c r="K11" s="48"/>
      <c r="L11" s="48"/>
      <c r="M11" s="48"/>
      <c r="N11" s="48"/>
    </row>
    <row r="12" spans="1:17" ht="21" customHeight="1" x14ac:dyDescent="0.25">
      <c r="A12" s="206"/>
      <c r="B12" s="235"/>
      <c r="C12" s="236"/>
      <c r="D12" s="206"/>
      <c r="E12" s="237"/>
      <c r="F12" s="206"/>
      <c r="G12" s="239"/>
      <c r="H12" s="66"/>
      <c r="I12" s="206"/>
      <c r="J12" s="238"/>
      <c r="K12" s="48"/>
      <c r="L12" s="48"/>
      <c r="M12" s="48"/>
      <c r="N12" s="48"/>
    </row>
    <row r="13" spans="1:17" ht="21" customHeight="1" x14ac:dyDescent="0.25">
      <c r="A13" s="206"/>
      <c r="B13" s="235"/>
      <c r="C13" s="236"/>
      <c r="D13" s="206"/>
      <c r="E13" s="240"/>
      <c r="F13" s="206"/>
      <c r="G13" s="239"/>
      <c r="H13" s="66"/>
      <c r="I13" s="241"/>
      <c r="J13" s="238"/>
      <c r="K13" s="48"/>
      <c r="L13" s="48"/>
      <c r="M13" s="48"/>
      <c r="N13" s="48"/>
    </row>
    <row r="14" spans="1:17" ht="21" customHeight="1" x14ac:dyDescent="0.25">
      <c r="A14" s="206"/>
      <c r="B14" s="230" t="s">
        <v>52</v>
      </c>
      <c r="C14" s="231" t="s">
        <v>53</v>
      </c>
      <c r="D14" s="232"/>
      <c r="E14" s="232"/>
      <c r="F14" s="233"/>
      <c r="G14" s="302">
        <f>+G10+G11</f>
        <v>3985750</v>
      </c>
      <c r="H14" s="281"/>
      <c r="I14" s="206"/>
      <c r="J14" s="238"/>
      <c r="K14" s="48"/>
      <c r="L14" s="48"/>
      <c r="M14" s="48"/>
      <c r="N14" s="48"/>
    </row>
    <row r="15" spans="1:17" ht="21" customHeight="1" x14ac:dyDescent="0.25">
      <c r="A15" s="206"/>
      <c r="B15" s="242"/>
      <c r="C15" s="242" t="s">
        <v>54</v>
      </c>
      <c r="D15" s="243"/>
      <c r="E15" s="243"/>
      <c r="F15" s="244"/>
      <c r="G15" s="303">
        <f>INT(G14/1000)*1000</f>
        <v>3985000</v>
      </c>
      <c r="H15" s="304"/>
      <c r="I15" s="245"/>
      <c r="J15" s="238"/>
      <c r="K15" s="48"/>
      <c r="L15" s="48"/>
      <c r="M15" s="48"/>
      <c r="N15" s="48"/>
    </row>
    <row r="16" spans="1:17" ht="21" customHeight="1" x14ac:dyDescent="0.25">
      <c r="A16" s="206"/>
      <c r="B16" s="242"/>
      <c r="C16" s="246" t="s">
        <v>159</v>
      </c>
      <c r="D16" s="247"/>
      <c r="E16" s="321" t="str">
        <f>"("&amp;BAHTTEXT(G15)&amp;")"</f>
        <v>(สามล้านเก้าแสนแปดหมื่นห้าพันบาทถ้วน)</v>
      </c>
      <c r="F16" s="297"/>
      <c r="G16" s="297"/>
      <c r="H16" s="297"/>
      <c r="I16" s="309"/>
      <c r="J16" s="248"/>
      <c r="K16" s="48"/>
      <c r="L16" s="48"/>
      <c r="M16" s="48"/>
      <c r="N16" s="48"/>
    </row>
    <row r="17" spans="1:17" ht="21" customHeight="1" x14ac:dyDescent="0.25">
      <c r="A17" s="206"/>
      <c r="B17" s="280" t="s">
        <v>29</v>
      </c>
      <c r="C17" s="281"/>
      <c r="D17" s="281"/>
      <c r="E17" s="281"/>
      <c r="F17" s="281"/>
      <c r="G17" s="281"/>
      <c r="H17" s="281"/>
      <c r="I17" s="281"/>
      <c r="J17" s="206"/>
      <c r="K17" s="48"/>
      <c r="L17" s="48"/>
      <c r="M17" s="48"/>
      <c r="N17" s="48"/>
      <c r="O17" s="69"/>
      <c r="P17" s="69"/>
      <c r="Q17" s="69"/>
    </row>
    <row r="18" spans="1:17" ht="21" customHeight="1" x14ac:dyDescent="0.25">
      <c r="A18" s="206"/>
      <c r="B18" s="280" t="s">
        <v>246</v>
      </c>
      <c r="C18" s="281"/>
      <c r="D18" s="281"/>
      <c r="E18" s="281"/>
      <c r="F18" s="281"/>
      <c r="G18" s="281"/>
      <c r="H18" s="281"/>
      <c r="I18" s="281"/>
      <c r="J18" s="281"/>
      <c r="K18" s="48"/>
      <c r="L18" s="48"/>
      <c r="M18" s="48"/>
      <c r="N18" s="48"/>
      <c r="O18" s="69"/>
      <c r="P18" s="69"/>
      <c r="Q18" s="69"/>
    </row>
    <row r="19" spans="1:17" ht="21" customHeight="1" x14ac:dyDescent="0.25">
      <c r="A19" s="206"/>
      <c r="B19" s="280" t="s">
        <v>245</v>
      </c>
      <c r="C19" s="281"/>
      <c r="D19" s="281"/>
      <c r="E19" s="281"/>
      <c r="F19" s="281"/>
      <c r="G19" s="281"/>
      <c r="H19" s="281"/>
      <c r="I19" s="281"/>
      <c r="J19" s="281"/>
      <c r="K19" s="48"/>
      <c r="L19" s="48"/>
      <c r="M19" s="48"/>
      <c r="N19" s="48"/>
      <c r="O19" s="69"/>
      <c r="P19" s="69"/>
      <c r="Q19" s="69"/>
    </row>
    <row r="20" spans="1:17" ht="21" customHeight="1" x14ac:dyDescent="0.25">
      <c r="A20" s="282"/>
      <c r="B20" s="281"/>
      <c r="C20" s="281"/>
      <c r="D20" s="281"/>
      <c r="E20" s="281"/>
      <c r="F20" s="281"/>
      <c r="G20" s="281"/>
      <c r="H20" s="281"/>
      <c r="I20" s="281"/>
      <c r="J20" s="206"/>
      <c r="K20" s="48"/>
      <c r="L20" s="48"/>
      <c r="M20" s="48"/>
      <c r="N20" s="48"/>
      <c r="O20" s="69"/>
      <c r="P20" s="69"/>
      <c r="Q20" s="69"/>
    </row>
    <row r="21" spans="1:17" ht="21" customHeight="1" x14ac:dyDescent="0.25">
      <c r="A21" s="206"/>
      <c r="B21" s="48"/>
      <c r="C21" s="280" t="s">
        <v>30</v>
      </c>
      <c r="D21" s="281"/>
      <c r="E21" s="281"/>
      <c r="F21" s="281"/>
      <c r="G21" s="281"/>
      <c r="H21" s="281"/>
      <c r="I21" s="281"/>
      <c r="J21" s="206"/>
      <c r="K21" s="48"/>
      <c r="L21" s="48"/>
      <c r="M21" s="48"/>
      <c r="N21" s="48"/>
      <c r="O21" s="69"/>
      <c r="P21" s="69"/>
      <c r="Q21" s="69"/>
    </row>
    <row r="22" spans="1:17" ht="21" customHeight="1" x14ac:dyDescent="0.25">
      <c r="A22" s="206"/>
      <c r="B22" s="48"/>
      <c r="C22" s="280" t="s">
        <v>31</v>
      </c>
      <c r="D22" s="281"/>
      <c r="E22" s="281"/>
      <c r="F22" s="281"/>
      <c r="G22" s="281"/>
      <c r="H22" s="281"/>
      <c r="I22" s="281"/>
      <c r="J22" s="206"/>
      <c r="K22" s="48"/>
      <c r="L22" s="48"/>
      <c r="M22" s="48"/>
      <c r="N22" s="48"/>
      <c r="O22" s="69"/>
      <c r="P22" s="69"/>
      <c r="Q22" s="69"/>
    </row>
    <row r="23" spans="1:17" ht="21" customHeight="1" x14ac:dyDescent="0.25">
      <c r="A23" s="206"/>
      <c r="B23" s="48"/>
      <c r="C23" s="280" t="s">
        <v>32</v>
      </c>
      <c r="D23" s="281"/>
      <c r="E23" s="281"/>
      <c r="F23" s="281"/>
      <c r="G23" s="281"/>
      <c r="H23" s="281"/>
      <c r="I23" s="281"/>
      <c r="J23" s="206"/>
      <c r="K23" s="48"/>
      <c r="L23" s="48"/>
      <c r="M23" s="48"/>
      <c r="N23" s="48"/>
      <c r="O23" s="69"/>
      <c r="P23" s="69"/>
      <c r="Q23" s="69"/>
    </row>
    <row r="24" spans="1:17" ht="21" customHeight="1" x14ac:dyDescent="0.25">
      <c r="A24" s="206"/>
      <c r="B24" s="48"/>
      <c r="C24" s="280" t="s">
        <v>55</v>
      </c>
      <c r="D24" s="281"/>
      <c r="E24" s="281"/>
      <c r="F24" s="281"/>
      <c r="G24" s="281"/>
      <c r="H24" s="281"/>
      <c r="I24" s="281"/>
      <c r="J24" s="206"/>
      <c r="K24" s="48"/>
      <c r="L24" s="48"/>
      <c r="M24" s="48"/>
      <c r="N24" s="48"/>
      <c r="O24" s="69"/>
      <c r="P24" s="69"/>
      <c r="Q24" s="69"/>
    </row>
    <row r="25" spans="1:17" ht="21" customHeight="1" x14ac:dyDescent="0.25">
      <c r="A25" s="282"/>
      <c r="B25" s="281"/>
      <c r="C25" s="281"/>
      <c r="D25" s="281"/>
      <c r="E25" s="281"/>
      <c r="F25" s="281"/>
      <c r="G25" s="281"/>
      <c r="H25" s="281"/>
      <c r="I25" s="281"/>
      <c r="J25" s="206"/>
      <c r="K25" s="48"/>
      <c r="L25" s="48"/>
      <c r="M25" s="48"/>
      <c r="N25" s="48"/>
      <c r="O25" s="69"/>
      <c r="P25" s="69"/>
      <c r="Q25" s="69"/>
    </row>
    <row r="26" spans="1:17" ht="21" customHeight="1" x14ac:dyDescent="0.25">
      <c r="A26" s="206"/>
      <c r="B26" s="48"/>
      <c r="C26" s="280" t="s">
        <v>34</v>
      </c>
      <c r="D26" s="281"/>
      <c r="E26" s="281"/>
      <c r="F26" s="281"/>
      <c r="G26" s="281"/>
      <c r="H26" s="281"/>
      <c r="I26" s="281"/>
      <c r="J26" s="206"/>
      <c r="K26" s="48"/>
      <c r="L26" s="48"/>
      <c r="M26" s="48"/>
      <c r="N26" s="48"/>
      <c r="O26" s="69"/>
      <c r="P26" s="69"/>
      <c r="Q26" s="69"/>
    </row>
    <row r="27" spans="1:17" ht="21" customHeight="1" x14ac:dyDescent="0.25">
      <c r="A27" s="206"/>
      <c r="B27" s="48"/>
      <c r="C27" s="280" t="s">
        <v>35</v>
      </c>
      <c r="D27" s="281"/>
      <c r="E27" s="281"/>
      <c r="F27" s="281"/>
      <c r="G27" s="281"/>
      <c r="H27" s="281"/>
      <c r="I27" s="281"/>
      <c r="J27" s="206"/>
      <c r="K27" s="48"/>
      <c r="L27" s="48"/>
      <c r="M27" s="48"/>
      <c r="N27" s="48"/>
      <c r="O27" s="69"/>
      <c r="P27" s="69"/>
      <c r="Q27" s="69"/>
    </row>
    <row r="28" spans="1:17" ht="21" customHeight="1" x14ac:dyDescent="0.25">
      <c r="A28" s="206"/>
      <c r="B28" s="48"/>
      <c r="C28" s="280" t="s">
        <v>36</v>
      </c>
      <c r="D28" s="281"/>
      <c r="E28" s="281"/>
      <c r="F28" s="281"/>
      <c r="G28" s="281"/>
      <c r="H28" s="281"/>
      <c r="I28" s="281"/>
      <c r="J28" s="206"/>
      <c r="K28" s="48"/>
      <c r="L28" s="48"/>
      <c r="M28" s="48"/>
      <c r="N28" s="48"/>
      <c r="O28" s="69"/>
      <c r="P28" s="69"/>
      <c r="Q28" s="69"/>
    </row>
    <row r="29" spans="1:17" ht="21" customHeight="1" x14ac:dyDescent="0.25">
      <c r="A29" s="206"/>
      <c r="B29" s="48"/>
      <c r="C29" s="280" t="s">
        <v>33</v>
      </c>
      <c r="D29" s="281"/>
      <c r="E29" s="281"/>
      <c r="F29" s="281"/>
      <c r="G29" s="281"/>
      <c r="H29" s="281"/>
      <c r="I29" s="281"/>
      <c r="J29" s="206"/>
      <c r="K29" s="48"/>
      <c r="L29" s="48"/>
      <c r="M29" s="48"/>
      <c r="N29" s="48"/>
      <c r="O29" s="69"/>
      <c r="P29" s="69"/>
      <c r="Q29" s="69"/>
    </row>
    <row r="30" spans="1:17" ht="21" customHeight="1" x14ac:dyDescent="0.25">
      <c r="A30" s="282"/>
      <c r="B30" s="281"/>
      <c r="C30" s="281"/>
      <c r="D30" s="281"/>
      <c r="E30" s="281"/>
      <c r="F30" s="281"/>
      <c r="G30" s="281"/>
      <c r="H30" s="281"/>
      <c r="I30" s="281"/>
      <c r="J30" s="206"/>
      <c r="K30" s="48"/>
      <c r="L30" s="48"/>
      <c r="M30" s="48"/>
      <c r="N30" s="48"/>
      <c r="O30" s="69"/>
      <c r="P30" s="69"/>
      <c r="Q30" s="69"/>
    </row>
    <row r="31" spans="1:17" ht="21" customHeight="1" x14ac:dyDescent="0.25">
      <c r="A31" s="206"/>
      <c r="B31" s="48"/>
      <c r="C31" s="280" t="s">
        <v>34</v>
      </c>
      <c r="D31" s="281"/>
      <c r="E31" s="281"/>
      <c r="F31" s="281"/>
      <c r="G31" s="281"/>
      <c r="H31" s="281"/>
      <c r="I31" s="281"/>
      <c r="J31" s="206"/>
      <c r="K31" s="48"/>
      <c r="L31" s="48"/>
      <c r="M31" s="48"/>
      <c r="N31" s="48"/>
      <c r="O31" s="69"/>
      <c r="P31" s="69"/>
      <c r="Q31" s="69"/>
    </row>
    <row r="32" spans="1:17" ht="21" customHeight="1" x14ac:dyDescent="0.25">
      <c r="A32" s="206"/>
      <c r="B32" s="48"/>
      <c r="C32" s="280" t="s">
        <v>243</v>
      </c>
      <c r="D32" s="281"/>
      <c r="E32" s="281"/>
      <c r="F32" s="281"/>
      <c r="G32" s="281"/>
      <c r="H32" s="281"/>
      <c r="I32" s="281"/>
      <c r="J32" s="206"/>
      <c r="K32" s="48"/>
      <c r="L32" s="48"/>
      <c r="M32" s="48"/>
      <c r="N32" s="48"/>
      <c r="O32" s="69"/>
      <c r="P32" s="69"/>
      <c r="Q32" s="69"/>
    </row>
    <row r="33" spans="1:17" ht="21" customHeight="1" x14ac:dyDescent="0.25">
      <c r="A33" s="206"/>
      <c r="B33" s="48"/>
      <c r="C33" s="280" t="s">
        <v>244</v>
      </c>
      <c r="D33" s="281"/>
      <c r="E33" s="281"/>
      <c r="F33" s="281"/>
      <c r="G33" s="281"/>
      <c r="H33" s="281"/>
      <c r="I33" s="281"/>
      <c r="J33" s="206"/>
      <c r="K33" s="48"/>
      <c r="L33" s="48"/>
      <c r="M33" s="48"/>
      <c r="N33" s="48"/>
      <c r="O33" s="69"/>
      <c r="P33" s="69"/>
      <c r="Q33" s="69"/>
    </row>
    <row r="34" spans="1:17" ht="21" customHeight="1" x14ac:dyDescent="0.25">
      <c r="A34" s="206"/>
      <c r="B34" s="48"/>
      <c r="C34" s="280" t="s">
        <v>8</v>
      </c>
      <c r="D34" s="281"/>
      <c r="E34" s="281"/>
      <c r="F34" s="281"/>
      <c r="G34" s="281"/>
      <c r="H34" s="281"/>
      <c r="I34" s="281"/>
      <c r="J34" s="206"/>
      <c r="K34" s="48"/>
      <c r="L34" s="48"/>
      <c r="M34" s="48"/>
      <c r="N34" s="48"/>
      <c r="O34" s="69"/>
      <c r="P34" s="69"/>
      <c r="Q34" s="69"/>
    </row>
    <row r="35" spans="1:17" ht="21" customHeight="1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pans="1:17" ht="21" customHeight="1" x14ac:dyDescent="0.2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7" ht="21" customHeight="1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7" ht="21" customHeight="1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7" ht="21" customHeight="1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7" ht="21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7" ht="21" customHeight="1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7" ht="21" customHeight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  <row r="43" spans="1:17" ht="21" customHeight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</row>
    <row r="44" spans="1:17" ht="21" customHeight="1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  <row r="45" spans="1:17" ht="21" customHeight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</row>
    <row r="46" spans="1:17" ht="21" customHeight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</row>
    <row r="47" spans="1:17" ht="21" customHeight="1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</row>
    <row r="48" spans="1:17" ht="21" customHeight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</row>
    <row r="49" spans="1:14" ht="21" customHeight="1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</row>
    <row r="50" spans="1:14" ht="21" customHeight="1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</row>
    <row r="51" spans="1:14" ht="21" customHeight="1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</row>
    <row r="52" spans="1:14" ht="21" customHeight="1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</row>
    <row r="53" spans="1:14" ht="21" customHeight="1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</row>
    <row r="54" spans="1:14" ht="21" customHeight="1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</row>
    <row r="55" spans="1:14" ht="21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</row>
    <row r="56" spans="1:14" ht="21" customHeight="1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</row>
    <row r="57" spans="1:14" ht="21" customHeight="1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</row>
    <row r="58" spans="1:14" ht="21" customHeight="1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</row>
    <row r="59" spans="1:14" ht="21" customHeight="1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</row>
    <row r="60" spans="1:14" ht="21" customHeight="1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</row>
    <row r="61" spans="1:14" ht="21" customHeight="1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</row>
    <row r="62" spans="1:14" ht="21" customHeight="1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</row>
    <row r="63" spans="1:14" ht="21" customHeight="1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</row>
    <row r="64" spans="1:14" ht="21" customHeight="1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</row>
    <row r="65" spans="1:14" ht="21" customHeight="1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</row>
    <row r="66" spans="1:14" ht="21" customHeight="1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</row>
    <row r="67" spans="1:14" ht="21" customHeight="1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</row>
    <row r="68" spans="1:14" ht="21" customHeight="1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</row>
    <row r="69" spans="1:14" ht="2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</row>
    <row r="70" spans="1:14" ht="21" customHeight="1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</row>
    <row r="71" spans="1:14" ht="21" customHeight="1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</row>
    <row r="72" spans="1:14" ht="21" customHeight="1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</row>
    <row r="73" spans="1:14" ht="21" customHeight="1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</row>
    <row r="74" spans="1:14" ht="21" customHeight="1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</row>
    <row r="75" spans="1:14" ht="21" customHeight="1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</row>
    <row r="76" spans="1:14" ht="21" customHeight="1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</row>
    <row r="77" spans="1:14" ht="21" customHeight="1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</row>
    <row r="78" spans="1:14" ht="21" customHeight="1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</row>
    <row r="79" spans="1:14" ht="21" customHeight="1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</row>
    <row r="80" spans="1:14" ht="21" customHeight="1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</row>
    <row r="81" spans="1:14" ht="21" customHeight="1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</row>
    <row r="82" spans="1:14" ht="21" customHeight="1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</row>
    <row r="83" spans="1:14" ht="21" customHeight="1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</row>
    <row r="84" spans="1:14" ht="21" customHeight="1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</row>
    <row r="85" spans="1:14" ht="21" customHeight="1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</row>
    <row r="86" spans="1:14" ht="21" customHeight="1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</row>
    <row r="87" spans="1:14" ht="21" customHeight="1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</row>
    <row r="88" spans="1:14" ht="21" customHeight="1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</row>
    <row r="89" spans="1:14" ht="21" customHeight="1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</row>
    <row r="90" spans="1:14" ht="21" customHeight="1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</row>
    <row r="91" spans="1:14" ht="21" customHeight="1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</row>
    <row r="92" spans="1:14" ht="21" customHeight="1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</row>
    <row r="93" spans="1:14" ht="21" customHeight="1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</row>
    <row r="94" spans="1:14" ht="21" customHeight="1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</row>
    <row r="95" spans="1:14" ht="21" customHeight="1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</row>
    <row r="96" spans="1:14" ht="21" customHeight="1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</row>
    <row r="97" spans="1:14" ht="21" customHeight="1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</row>
    <row r="98" spans="1:14" ht="21" customHeight="1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</row>
    <row r="99" spans="1:14" ht="21" customHeight="1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</row>
    <row r="100" spans="1:14" ht="21" customHeight="1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</row>
  </sheetData>
  <mergeCells count="27">
    <mergeCell ref="C24:I24"/>
    <mergeCell ref="C32:I32"/>
    <mergeCell ref="B19:J19"/>
    <mergeCell ref="C33:I33"/>
    <mergeCell ref="C27:I27"/>
    <mergeCell ref="C26:I26"/>
    <mergeCell ref="A20:I20"/>
    <mergeCell ref="A25:I25"/>
    <mergeCell ref="C21:I21"/>
    <mergeCell ref="C22:I22"/>
    <mergeCell ref="C23:I23"/>
    <mergeCell ref="C34:I34"/>
    <mergeCell ref="C28:I28"/>
    <mergeCell ref="C29:I29"/>
    <mergeCell ref="A30:I30"/>
    <mergeCell ref="C31:I31"/>
    <mergeCell ref="G15:H15"/>
    <mergeCell ref="B18:J18"/>
    <mergeCell ref="B2:J2"/>
    <mergeCell ref="E16:I16"/>
    <mergeCell ref="D7:E7"/>
    <mergeCell ref="B17:I17"/>
    <mergeCell ref="C9:F9"/>
    <mergeCell ref="G9:I9"/>
    <mergeCell ref="G10:H10"/>
    <mergeCell ref="G11:H11"/>
    <mergeCell ref="G14:H14"/>
  </mergeCells>
  <pageMargins left="0.7" right="0.7" top="0.75" bottom="0.75" header="0" footer="0"/>
  <pageSetup paperSize="9" scale="7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9"/>
  <sheetViews>
    <sheetView workbookViewId="0">
      <selection activeCell="B5" sqref="B5:E6"/>
    </sheetView>
  </sheetViews>
  <sheetFormatPr defaultColWidth="11.19921875" defaultRowHeight="15" customHeight="1" x14ac:dyDescent="0.25"/>
  <cols>
    <col min="1" max="4" width="6.796875" style="157" customWidth="1"/>
    <col min="5" max="5" width="25.5" style="157" customWidth="1"/>
    <col min="6" max="6" width="6.796875" style="157" customWidth="1"/>
    <col min="7" max="7" width="5.296875" style="157" customWidth="1"/>
    <col min="8" max="8" width="9.19921875" style="157" customWidth="1"/>
    <col min="9" max="9" width="10.296875" style="157" customWidth="1"/>
    <col min="10" max="10" width="8.296875" style="157" customWidth="1"/>
    <col min="11" max="11" width="7.796875" style="157" customWidth="1"/>
    <col min="12" max="12" width="11.09765625" style="157" customWidth="1"/>
    <col min="13" max="13" width="8.5" style="157" customWidth="1"/>
    <col min="14" max="18" width="6.796875" style="157" customWidth="1"/>
    <col min="19" max="16384" width="11.19921875" style="157"/>
  </cols>
  <sheetData>
    <row r="1" spans="1:18" ht="21" customHeight="1" x14ac:dyDescent="0.25">
      <c r="A1" s="283" t="s">
        <v>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5"/>
      <c r="N1" s="210"/>
      <c r="O1" s="211"/>
      <c r="P1" s="211"/>
      <c r="Q1" s="211"/>
      <c r="R1" s="211"/>
    </row>
    <row r="2" spans="1:18" ht="19.5" customHeight="1" x14ac:dyDescent="0.25">
      <c r="A2" s="212" t="s">
        <v>56</v>
      </c>
      <c r="B2" s="213"/>
      <c r="C2" s="213" t="s">
        <v>4</v>
      </c>
      <c r="D2" s="213"/>
      <c r="E2" s="48"/>
      <c r="F2" s="214"/>
      <c r="G2" s="66"/>
      <c r="H2" s="215"/>
      <c r="I2" s="48"/>
      <c r="J2" s="216"/>
      <c r="K2" s="216"/>
      <c r="L2" s="310" t="s">
        <v>160</v>
      </c>
      <c r="M2" s="281"/>
      <c r="N2" s="48"/>
      <c r="O2" s="69"/>
      <c r="P2" s="69"/>
      <c r="Q2" s="69"/>
      <c r="R2" s="69"/>
    </row>
    <row r="3" spans="1:18" ht="19.5" customHeight="1" x14ac:dyDescent="0.25">
      <c r="A3" s="48" t="s">
        <v>58</v>
      </c>
      <c r="B3" s="213"/>
      <c r="C3" s="213" t="s">
        <v>161</v>
      </c>
      <c r="D3" s="213"/>
      <c r="E3" s="48"/>
      <c r="F3" s="214"/>
      <c r="G3" s="66"/>
      <c r="H3" s="48"/>
      <c r="I3" s="48"/>
      <c r="J3" s="216"/>
      <c r="K3" s="216"/>
      <c r="L3" s="48"/>
      <c r="M3" s="48"/>
      <c r="N3" s="48"/>
      <c r="O3" s="69"/>
      <c r="P3" s="69"/>
      <c r="Q3" s="69"/>
      <c r="R3" s="69"/>
    </row>
    <row r="4" spans="1:18" ht="19.5" customHeight="1" x14ac:dyDescent="0.25">
      <c r="A4" s="48" t="s">
        <v>60</v>
      </c>
      <c r="B4" s="213"/>
      <c r="C4" s="208" t="s">
        <v>248</v>
      </c>
      <c r="D4" s="213"/>
      <c r="E4" s="48"/>
      <c r="F4" s="214"/>
      <c r="G4" s="217"/>
      <c r="H4" s="48"/>
      <c r="I4" s="218"/>
      <c r="J4" s="311"/>
      <c r="K4" s="292"/>
      <c r="L4" s="292"/>
      <c r="M4" s="292"/>
      <c r="N4" s="48"/>
      <c r="O4" s="69"/>
      <c r="P4" s="69"/>
      <c r="Q4" s="69"/>
      <c r="R4" s="69"/>
    </row>
    <row r="5" spans="1:18" ht="16.5" customHeight="1" x14ac:dyDescent="0.25">
      <c r="A5" s="324" t="s">
        <v>16</v>
      </c>
      <c r="B5" s="325" t="s">
        <v>17</v>
      </c>
      <c r="C5" s="289"/>
      <c r="D5" s="289"/>
      <c r="E5" s="290"/>
      <c r="F5" s="326" t="s">
        <v>61</v>
      </c>
      <c r="G5" s="324" t="s">
        <v>62</v>
      </c>
      <c r="H5" s="328" t="s">
        <v>63</v>
      </c>
      <c r="I5" s="298"/>
      <c r="J5" s="328" t="s">
        <v>64</v>
      </c>
      <c r="K5" s="298"/>
      <c r="L5" s="324" t="s">
        <v>65</v>
      </c>
      <c r="M5" s="324" t="s">
        <v>19</v>
      </c>
      <c r="N5" s="115"/>
      <c r="O5" s="116"/>
      <c r="P5" s="116"/>
      <c r="Q5" s="116"/>
      <c r="R5" s="116"/>
    </row>
    <row r="6" spans="1:18" ht="16.5" customHeight="1" x14ac:dyDescent="0.25">
      <c r="A6" s="287"/>
      <c r="B6" s="291"/>
      <c r="C6" s="292"/>
      <c r="D6" s="292"/>
      <c r="E6" s="293"/>
      <c r="F6" s="287"/>
      <c r="G6" s="287"/>
      <c r="H6" s="117" t="s">
        <v>66</v>
      </c>
      <c r="I6" s="117" t="s">
        <v>67</v>
      </c>
      <c r="J6" s="117" t="s">
        <v>66</v>
      </c>
      <c r="K6" s="117" t="s">
        <v>67</v>
      </c>
      <c r="L6" s="287"/>
      <c r="M6" s="287"/>
      <c r="N6" s="115"/>
      <c r="O6" s="116"/>
      <c r="P6" s="116"/>
      <c r="Q6" s="116"/>
      <c r="R6" s="116"/>
    </row>
    <row r="7" spans="1:18" ht="16.5" customHeight="1" x14ac:dyDescent="0.25">
      <c r="A7" s="73"/>
      <c r="B7" s="118" t="s">
        <v>162</v>
      </c>
      <c r="C7" s="119"/>
      <c r="D7" s="119"/>
      <c r="E7" s="120"/>
      <c r="F7" s="219"/>
      <c r="G7" s="220"/>
      <c r="H7" s="220"/>
      <c r="I7" s="220"/>
      <c r="J7" s="220"/>
      <c r="K7" s="220"/>
      <c r="L7" s="220"/>
      <c r="M7" s="221"/>
      <c r="N7" s="44"/>
      <c r="O7" s="45"/>
      <c r="P7" s="45"/>
      <c r="Q7" s="45"/>
      <c r="R7" s="45"/>
    </row>
    <row r="8" spans="1:18" ht="16.5" customHeight="1" x14ac:dyDescent="0.25">
      <c r="A8" s="121">
        <v>1</v>
      </c>
      <c r="B8" s="122" t="s">
        <v>163</v>
      </c>
      <c r="C8" s="123"/>
      <c r="D8" s="123"/>
      <c r="E8" s="123"/>
      <c r="F8" s="124"/>
      <c r="G8" s="125"/>
      <c r="H8" s="124"/>
      <c r="I8" s="124"/>
      <c r="J8" s="124"/>
      <c r="K8" s="124"/>
      <c r="L8" s="124"/>
      <c r="M8" s="125"/>
      <c r="N8" s="126"/>
      <c r="O8" s="127"/>
      <c r="P8" s="128"/>
      <c r="Q8" s="127"/>
      <c r="R8" s="128"/>
    </row>
    <row r="9" spans="1:18" ht="16.5" customHeight="1" x14ac:dyDescent="0.25">
      <c r="A9" s="129" t="s">
        <v>70</v>
      </c>
      <c r="B9" s="130" t="s">
        <v>164</v>
      </c>
      <c r="C9" s="131"/>
      <c r="D9" s="131"/>
      <c r="E9" s="131"/>
      <c r="F9" s="132">
        <v>6</v>
      </c>
      <c r="G9" s="133" t="s">
        <v>90</v>
      </c>
      <c r="H9" s="134">
        <v>35000</v>
      </c>
      <c r="I9" s="132">
        <f>F9*H9</f>
        <v>210000</v>
      </c>
      <c r="J9" s="134">
        <v>0</v>
      </c>
      <c r="K9" s="132">
        <f>SUM(F9*J9)</f>
        <v>0</v>
      </c>
      <c r="L9" s="132">
        <f>I9+K9</f>
        <v>210000</v>
      </c>
      <c r="M9" s="135" t="s">
        <v>115</v>
      </c>
      <c r="N9" s="126"/>
      <c r="O9" s="127"/>
      <c r="P9" s="128"/>
      <c r="Q9" s="127"/>
      <c r="R9" s="128"/>
    </row>
    <row r="10" spans="1:18" ht="16.5" customHeight="1" x14ac:dyDescent="0.25">
      <c r="A10" s="136"/>
      <c r="B10" s="130" t="s">
        <v>165</v>
      </c>
      <c r="C10" s="131"/>
      <c r="D10" s="131"/>
      <c r="E10" s="131"/>
      <c r="F10" s="132"/>
      <c r="G10" s="133"/>
      <c r="H10" s="134"/>
      <c r="I10" s="132"/>
      <c r="J10" s="134"/>
      <c r="K10" s="132"/>
      <c r="L10" s="132"/>
      <c r="M10" s="222"/>
      <c r="N10" s="126"/>
      <c r="O10" s="127"/>
      <c r="P10" s="128"/>
      <c r="Q10" s="127"/>
      <c r="R10" s="128"/>
    </row>
    <row r="11" spans="1:18" ht="16.5" customHeight="1" x14ac:dyDescent="0.25">
      <c r="A11" s="121">
        <v>2</v>
      </c>
      <c r="B11" s="137" t="s">
        <v>166</v>
      </c>
      <c r="C11" s="138"/>
      <c r="D11" s="138"/>
      <c r="E11" s="138"/>
      <c r="F11" s="139"/>
      <c r="G11" s="121"/>
      <c r="H11" s="140"/>
      <c r="I11" s="140"/>
      <c r="J11" s="140"/>
      <c r="K11" s="140"/>
      <c r="L11" s="140">
        <f>I11+K11</f>
        <v>0</v>
      </c>
      <c r="M11" s="121"/>
      <c r="N11" s="44"/>
      <c r="O11" s="45"/>
      <c r="P11" s="141"/>
      <c r="Q11" s="45"/>
      <c r="R11" s="90"/>
    </row>
    <row r="12" spans="1:18" ht="16.5" customHeight="1" x14ac:dyDescent="0.25">
      <c r="A12" s="94" t="s">
        <v>98</v>
      </c>
      <c r="B12" s="142" t="s">
        <v>167</v>
      </c>
      <c r="C12" s="143"/>
      <c r="D12" s="143"/>
      <c r="E12" s="143"/>
      <c r="F12" s="144">
        <v>30</v>
      </c>
      <c r="G12" s="145" t="s">
        <v>90</v>
      </c>
      <c r="H12" s="144">
        <v>3000</v>
      </c>
      <c r="I12" s="144">
        <f t="shared" ref="I12:I20" si="0">SUM(F12*H12)</f>
        <v>90000</v>
      </c>
      <c r="J12" s="144">
        <v>0</v>
      </c>
      <c r="K12" s="144"/>
      <c r="L12" s="144">
        <f t="shared" ref="L12:L20" si="1">SUM(F12*H12)</f>
        <v>90000</v>
      </c>
      <c r="M12" s="135" t="s">
        <v>115</v>
      </c>
      <c r="N12" s="112"/>
      <c r="O12" s="146"/>
      <c r="P12" s="141"/>
      <c r="Q12" s="146"/>
      <c r="R12" s="141"/>
    </row>
    <row r="13" spans="1:18" ht="16.5" customHeight="1" x14ac:dyDescent="0.25">
      <c r="A13" s="94" t="s">
        <v>102</v>
      </c>
      <c r="B13" s="142" t="s">
        <v>168</v>
      </c>
      <c r="C13" s="143"/>
      <c r="D13" s="143"/>
      <c r="E13" s="143"/>
      <c r="F13" s="144">
        <v>1</v>
      </c>
      <c r="G13" s="145" t="s">
        <v>90</v>
      </c>
      <c r="H13" s="144">
        <v>9500</v>
      </c>
      <c r="I13" s="144">
        <f t="shared" si="0"/>
        <v>9500</v>
      </c>
      <c r="J13" s="144">
        <v>0</v>
      </c>
      <c r="K13" s="144"/>
      <c r="L13" s="144">
        <f t="shared" si="1"/>
        <v>9500</v>
      </c>
      <c r="M13" s="135" t="s">
        <v>115</v>
      </c>
      <c r="N13" s="112"/>
      <c r="O13" s="146"/>
      <c r="P13" s="141"/>
      <c r="Q13" s="146"/>
      <c r="R13" s="141"/>
    </row>
    <row r="14" spans="1:18" ht="16.5" customHeight="1" x14ac:dyDescent="0.25">
      <c r="A14" s="94" t="s">
        <v>106</v>
      </c>
      <c r="B14" s="142" t="s">
        <v>169</v>
      </c>
      <c r="C14" s="143"/>
      <c r="D14" s="143"/>
      <c r="E14" s="143"/>
      <c r="F14" s="144">
        <v>4</v>
      </c>
      <c r="G14" s="145" t="s">
        <v>90</v>
      </c>
      <c r="H14" s="144">
        <v>9500</v>
      </c>
      <c r="I14" s="144">
        <f t="shared" si="0"/>
        <v>38000</v>
      </c>
      <c r="J14" s="144">
        <v>0</v>
      </c>
      <c r="K14" s="144"/>
      <c r="L14" s="144">
        <f t="shared" si="1"/>
        <v>38000</v>
      </c>
      <c r="M14" s="135" t="s">
        <v>115</v>
      </c>
      <c r="N14" s="112"/>
      <c r="O14" s="146"/>
      <c r="P14" s="141"/>
      <c r="Q14" s="146"/>
      <c r="R14" s="141"/>
    </row>
    <row r="15" spans="1:18" ht="16.5" customHeight="1" x14ac:dyDescent="0.25">
      <c r="A15" s="94" t="s">
        <v>109</v>
      </c>
      <c r="B15" s="142" t="s">
        <v>170</v>
      </c>
      <c r="C15" s="143"/>
      <c r="D15" s="143"/>
      <c r="E15" s="143"/>
      <c r="F15" s="144">
        <v>1</v>
      </c>
      <c r="G15" s="145" t="s">
        <v>90</v>
      </c>
      <c r="H15" s="144">
        <v>12000</v>
      </c>
      <c r="I15" s="144">
        <f t="shared" si="0"/>
        <v>12000</v>
      </c>
      <c r="J15" s="144">
        <v>0</v>
      </c>
      <c r="K15" s="144"/>
      <c r="L15" s="144">
        <f t="shared" si="1"/>
        <v>12000</v>
      </c>
      <c r="M15" s="135" t="s">
        <v>115</v>
      </c>
      <c r="N15" s="112"/>
      <c r="O15" s="146"/>
      <c r="P15" s="141"/>
      <c r="Q15" s="146"/>
      <c r="R15" s="141"/>
    </row>
    <row r="16" spans="1:18" ht="16.5" customHeight="1" x14ac:dyDescent="0.25">
      <c r="A16" s="94" t="s">
        <v>113</v>
      </c>
      <c r="B16" s="142" t="s">
        <v>171</v>
      </c>
      <c r="C16" s="143"/>
      <c r="D16" s="143"/>
      <c r="E16" s="143"/>
      <c r="F16" s="144">
        <v>2</v>
      </c>
      <c r="G16" s="145" t="s">
        <v>90</v>
      </c>
      <c r="H16" s="144">
        <v>12000</v>
      </c>
      <c r="I16" s="144">
        <f t="shared" si="0"/>
        <v>24000</v>
      </c>
      <c r="J16" s="144">
        <v>0</v>
      </c>
      <c r="K16" s="144"/>
      <c r="L16" s="144">
        <f t="shared" si="1"/>
        <v>24000</v>
      </c>
      <c r="M16" s="135" t="s">
        <v>115</v>
      </c>
      <c r="N16" s="112"/>
      <c r="O16" s="146"/>
      <c r="P16" s="141"/>
      <c r="Q16" s="146"/>
      <c r="R16" s="141"/>
    </row>
    <row r="17" spans="1:18" ht="16.5" customHeight="1" x14ac:dyDescent="0.25">
      <c r="A17" s="94" t="s">
        <v>116</v>
      </c>
      <c r="B17" s="142" t="s">
        <v>172</v>
      </c>
      <c r="C17" s="143"/>
      <c r="D17" s="143"/>
      <c r="E17" s="143"/>
      <c r="F17" s="144">
        <v>24</v>
      </c>
      <c r="G17" s="145" t="s">
        <v>90</v>
      </c>
      <c r="H17" s="144">
        <v>15000</v>
      </c>
      <c r="I17" s="144">
        <f t="shared" si="0"/>
        <v>360000</v>
      </c>
      <c r="J17" s="144">
        <v>0</v>
      </c>
      <c r="K17" s="144"/>
      <c r="L17" s="144">
        <f t="shared" si="1"/>
        <v>360000</v>
      </c>
      <c r="M17" s="135" t="s">
        <v>115</v>
      </c>
      <c r="N17" s="112"/>
      <c r="O17" s="146"/>
      <c r="P17" s="141"/>
      <c r="Q17" s="146"/>
      <c r="R17" s="141"/>
    </row>
    <row r="18" spans="1:18" ht="16.5" customHeight="1" x14ac:dyDescent="0.25">
      <c r="A18" s="94" t="s">
        <v>118</v>
      </c>
      <c r="B18" s="142" t="s">
        <v>173</v>
      </c>
      <c r="C18" s="143"/>
      <c r="D18" s="143"/>
      <c r="E18" s="143"/>
      <c r="F18" s="144">
        <v>48</v>
      </c>
      <c r="G18" s="145" t="s">
        <v>90</v>
      </c>
      <c r="H18" s="144">
        <v>2500</v>
      </c>
      <c r="I18" s="144">
        <f t="shared" si="0"/>
        <v>120000</v>
      </c>
      <c r="J18" s="144">
        <v>0</v>
      </c>
      <c r="K18" s="144"/>
      <c r="L18" s="144">
        <f t="shared" si="1"/>
        <v>120000</v>
      </c>
      <c r="M18" s="135" t="s">
        <v>115</v>
      </c>
      <c r="N18" s="112"/>
      <c r="O18" s="146"/>
      <c r="P18" s="141"/>
      <c r="Q18" s="146"/>
      <c r="R18" s="141"/>
    </row>
    <row r="19" spans="1:18" ht="16.5" customHeight="1" x14ac:dyDescent="0.25">
      <c r="A19" s="94" t="s">
        <v>121</v>
      </c>
      <c r="B19" s="142" t="s">
        <v>174</v>
      </c>
      <c r="C19" s="143"/>
      <c r="D19" s="143"/>
      <c r="E19" s="143"/>
      <c r="F19" s="144">
        <v>3</v>
      </c>
      <c r="G19" s="145" t="s">
        <v>90</v>
      </c>
      <c r="H19" s="144">
        <v>9000</v>
      </c>
      <c r="I19" s="144">
        <f t="shared" si="0"/>
        <v>27000</v>
      </c>
      <c r="J19" s="144">
        <v>0</v>
      </c>
      <c r="K19" s="144"/>
      <c r="L19" s="144">
        <f t="shared" si="1"/>
        <v>27000</v>
      </c>
      <c r="M19" s="135" t="s">
        <v>115</v>
      </c>
      <c r="N19" s="112"/>
      <c r="O19" s="146"/>
      <c r="P19" s="141"/>
      <c r="Q19" s="146"/>
      <c r="R19" s="141"/>
    </row>
    <row r="20" spans="1:18" ht="16.5" customHeight="1" x14ac:dyDescent="0.25">
      <c r="A20" s="94" t="s">
        <v>125</v>
      </c>
      <c r="B20" s="142" t="s">
        <v>175</v>
      </c>
      <c r="C20" s="143"/>
      <c r="D20" s="143"/>
      <c r="E20" s="143"/>
      <c r="F20" s="144">
        <v>1</v>
      </c>
      <c r="G20" s="145" t="s">
        <v>90</v>
      </c>
      <c r="H20" s="144">
        <v>5500</v>
      </c>
      <c r="I20" s="144">
        <f t="shared" si="0"/>
        <v>5500</v>
      </c>
      <c r="J20" s="144">
        <v>0</v>
      </c>
      <c r="K20" s="144"/>
      <c r="L20" s="144">
        <f t="shared" si="1"/>
        <v>5500</v>
      </c>
      <c r="M20" s="135" t="s">
        <v>115</v>
      </c>
      <c r="N20" s="112"/>
      <c r="O20" s="146"/>
      <c r="P20" s="141"/>
      <c r="Q20" s="146"/>
      <c r="R20" s="141"/>
    </row>
    <row r="21" spans="1:18" ht="16.5" customHeight="1" x14ac:dyDescent="0.25">
      <c r="A21" s="121">
        <v>3</v>
      </c>
      <c r="B21" s="137" t="s">
        <v>176</v>
      </c>
      <c r="C21" s="138"/>
      <c r="D21" s="138"/>
      <c r="E21" s="138"/>
      <c r="F21" s="139"/>
      <c r="G21" s="121"/>
      <c r="H21" s="140"/>
      <c r="I21" s="140"/>
      <c r="J21" s="140"/>
      <c r="K21" s="140"/>
      <c r="L21" s="140">
        <f>I21+K21</f>
        <v>0</v>
      </c>
      <c r="M21" s="121"/>
      <c r="N21" s="44"/>
      <c r="O21" s="45"/>
      <c r="P21" s="141"/>
      <c r="Q21" s="45"/>
      <c r="R21" s="90"/>
    </row>
    <row r="22" spans="1:18" ht="16.5" customHeight="1" x14ac:dyDescent="0.25">
      <c r="A22" s="94" t="s">
        <v>139</v>
      </c>
      <c r="B22" s="142" t="s">
        <v>177</v>
      </c>
      <c r="C22" s="143"/>
      <c r="D22" s="143"/>
      <c r="E22" s="143"/>
      <c r="F22" s="144">
        <v>1</v>
      </c>
      <c r="G22" s="145" t="s">
        <v>90</v>
      </c>
      <c r="H22" s="144">
        <v>900000</v>
      </c>
      <c r="I22" s="144">
        <f t="shared" ref="I22:I24" si="2">SUM(F22*H22)</f>
        <v>900000</v>
      </c>
      <c r="J22" s="144">
        <v>0</v>
      </c>
      <c r="K22" s="144"/>
      <c r="L22" s="144">
        <f t="shared" ref="L22:L24" si="3">SUM(F22*H22)</f>
        <v>900000</v>
      </c>
      <c r="M22" s="135" t="s">
        <v>115</v>
      </c>
      <c r="N22" s="112"/>
      <c r="O22" s="146"/>
      <c r="P22" s="141"/>
      <c r="Q22" s="146"/>
      <c r="R22" s="141"/>
    </row>
    <row r="23" spans="1:18" ht="16.5" customHeight="1" x14ac:dyDescent="0.25">
      <c r="A23" s="94" t="s">
        <v>141</v>
      </c>
      <c r="B23" s="142" t="s">
        <v>178</v>
      </c>
      <c r="C23" s="143"/>
      <c r="D23" s="143"/>
      <c r="E23" s="143"/>
      <c r="F23" s="144">
        <v>1</v>
      </c>
      <c r="G23" s="145" t="s">
        <v>90</v>
      </c>
      <c r="H23" s="144">
        <v>100000</v>
      </c>
      <c r="I23" s="144">
        <f t="shared" si="2"/>
        <v>100000</v>
      </c>
      <c r="J23" s="144">
        <v>0</v>
      </c>
      <c r="K23" s="144"/>
      <c r="L23" s="144">
        <f t="shared" si="3"/>
        <v>100000</v>
      </c>
      <c r="M23" s="135" t="s">
        <v>115</v>
      </c>
      <c r="N23" s="112"/>
      <c r="O23" s="146"/>
      <c r="P23" s="141"/>
      <c r="Q23" s="146"/>
      <c r="R23" s="141"/>
    </row>
    <row r="24" spans="1:18" ht="16.5" customHeight="1" x14ac:dyDescent="0.25">
      <c r="A24" s="94" t="s">
        <v>179</v>
      </c>
      <c r="B24" s="142" t="s">
        <v>180</v>
      </c>
      <c r="C24" s="143"/>
      <c r="D24" s="143"/>
      <c r="E24" s="143"/>
      <c r="F24" s="144">
        <v>1</v>
      </c>
      <c r="G24" s="145" t="s">
        <v>181</v>
      </c>
      <c r="H24" s="144">
        <v>150000</v>
      </c>
      <c r="I24" s="144">
        <f t="shared" si="2"/>
        <v>150000</v>
      </c>
      <c r="J24" s="144">
        <v>0</v>
      </c>
      <c r="K24" s="144"/>
      <c r="L24" s="144">
        <f t="shared" si="3"/>
        <v>150000</v>
      </c>
      <c r="M24" s="135" t="s">
        <v>115</v>
      </c>
      <c r="N24" s="112"/>
      <c r="O24" s="146"/>
      <c r="P24" s="141"/>
      <c r="Q24" s="146"/>
      <c r="R24" s="141"/>
    </row>
    <row r="25" spans="1:18" ht="16.5" customHeight="1" x14ac:dyDescent="0.25">
      <c r="A25" s="121">
        <v>4</v>
      </c>
      <c r="B25" s="137" t="s">
        <v>182</v>
      </c>
      <c r="C25" s="138"/>
      <c r="D25" s="138"/>
      <c r="E25" s="138"/>
      <c r="F25" s="139"/>
      <c r="G25" s="121"/>
      <c r="H25" s="140"/>
      <c r="I25" s="140"/>
      <c r="J25" s="140"/>
      <c r="K25" s="140"/>
      <c r="L25" s="140">
        <f>I25+K25</f>
        <v>0</v>
      </c>
      <c r="M25" s="121"/>
      <c r="N25" s="44"/>
      <c r="O25" s="45"/>
      <c r="P25" s="141"/>
      <c r="Q25" s="45"/>
      <c r="R25" s="90"/>
    </row>
    <row r="26" spans="1:18" ht="16.5" customHeight="1" x14ac:dyDescent="0.25">
      <c r="A26" s="147" t="s">
        <v>145</v>
      </c>
      <c r="B26" s="148" t="s">
        <v>183</v>
      </c>
      <c r="C26" s="93"/>
      <c r="D26" s="143"/>
      <c r="E26" s="143"/>
      <c r="F26" s="144">
        <v>1</v>
      </c>
      <c r="G26" s="145" t="s">
        <v>181</v>
      </c>
      <c r="H26" s="144">
        <v>55000</v>
      </c>
      <c r="I26" s="144">
        <f t="shared" ref="I26:I32" si="4">SUM(F26*H26)</f>
        <v>55000</v>
      </c>
      <c r="J26" s="144">
        <v>0</v>
      </c>
      <c r="K26" s="144"/>
      <c r="L26" s="144">
        <f t="shared" ref="L26:L32" si="5">SUM(F26*H26)</f>
        <v>55000</v>
      </c>
      <c r="M26" s="135" t="s">
        <v>115</v>
      </c>
      <c r="N26" s="44"/>
      <c r="O26" s="45"/>
      <c r="P26" s="141"/>
      <c r="Q26" s="45"/>
      <c r="R26" s="90"/>
    </row>
    <row r="27" spans="1:18" ht="16.5" customHeight="1" x14ac:dyDescent="0.25">
      <c r="A27" s="147" t="s">
        <v>147</v>
      </c>
      <c r="B27" s="148" t="s">
        <v>184</v>
      </c>
      <c r="C27" s="93"/>
      <c r="D27" s="143"/>
      <c r="E27" s="143"/>
      <c r="F27" s="144">
        <v>1</v>
      </c>
      <c r="G27" s="145" t="s">
        <v>181</v>
      </c>
      <c r="H27" s="144">
        <v>90000</v>
      </c>
      <c r="I27" s="144">
        <f t="shared" si="4"/>
        <v>90000</v>
      </c>
      <c r="J27" s="144">
        <v>0</v>
      </c>
      <c r="K27" s="144"/>
      <c r="L27" s="144">
        <f t="shared" si="5"/>
        <v>90000</v>
      </c>
      <c r="M27" s="135" t="s">
        <v>115</v>
      </c>
      <c r="N27" s="44"/>
      <c r="O27" s="45"/>
      <c r="P27" s="141"/>
      <c r="Q27" s="45"/>
      <c r="R27" s="90"/>
    </row>
    <row r="28" spans="1:18" ht="16.5" customHeight="1" x14ac:dyDescent="0.25">
      <c r="A28" s="147" t="s">
        <v>185</v>
      </c>
      <c r="B28" s="148" t="s">
        <v>186</v>
      </c>
      <c r="C28" s="93"/>
      <c r="D28" s="143"/>
      <c r="E28" s="143"/>
      <c r="F28" s="144">
        <v>2</v>
      </c>
      <c r="G28" s="145" t="s">
        <v>181</v>
      </c>
      <c r="H28" s="144">
        <v>100000</v>
      </c>
      <c r="I28" s="144">
        <f t="shared" si="4"/>
        <v>200000</v>
      </c>
      <c r="J28" s="144">
        <v>0</v>
      </c>
      <c r="K28" s="144"/>
      <c r="L28" s="144">
        <f t="shared" si="5"/>
        <v>200000</v>
      </c>
      <c r="M28" s="135" t="s">
        <v>115</v>
      </c>
      <c r="N28" s="44"/>
      <c r="O28" s="45"/>
      <c r="P28" s="141"/>
      <c r="Q28" s="45"/>
      <c r="R28" s="90"/>
    </row>
    <row r="29" spans="1:18" ht="16.5" customHeight="1" x14ac:dyDescent="0.25">
      <c r="A29" s="147" t="s">
        <v>187</v>
      </c>
      <c r="B29" s="148" t="s">
        <v>188</v>
      </c>
      <c r="C29" s="93"/>
      <c r="D29" s="143"/>
      <c r="E29" s="143"/>
      <c r="F29" s="144">
        <v>8</v>
      </c>
      <c r="G29" s="145" t="s">
        <v>90</v>
      </c>
      <c r="H29" s="144">
        <v>20000</v>
      </c>
      <c r="I29" s="144">
        <f t="shared" si="4"/>
        <v>160000</v>
      </c>
      <c r="J29" s="144">
        <v>0</v>
      </c>
      <c r="K29" s="144"/>
      <c r="L29" s="144">
        <f t="shared" si="5"/>
        <v>160000</v>
      </c>
      <c r="M29" s="135" t="s">
        <v>115</v>
      </c>
      <c r="N29" s="44"/>
      <c r="O29" s="45"/>
      <c r="P29" s="141"/>
      <c r="Q29" s="45"/>
      <c r="R29" s="90"/>
    </row>
    <row r="30" spans="1:18" ht="16.5" customHeight="1" x14ac:dyDescent="0.25">
      <c r="A30" s="147" t="s">
        <v>189</v>
      </c>
      <c r="B30" s="148" t="s">
        <v>190</v>
      </c>
      <c r="C30" s="93"/>
      <c r="D30" s="143"/>
      <c r="E30" s="143"/>
      <c r="F30" s="144">
        <v>8</v>
      </c>
      <c r="G30" s="145" t="s">
        <v>90</v>
      </c>
      <c r="H30" s="144">
        <v>30000</v>
      </c>
      <c r="I30" s="144">
        <f t="shared" si="4"/>
        <v>240000</v>
      </c>
      <c r="J30" s="144">
        <v>0</v>
      </c>
      <c r="K30" s="144"/>
      <c r="L30" s="144">
        <f t="shared" si="5"/>
        <v>240000</v>
      </c>
      <c r="M30" s="135" t="s">
        <v>115</v>
      </c>
      <c r="N30" s="44"/>
      <c r="O30" s="45"/>
      <c r="P30" s="141"/>
      <c r="Q30" s="45"/>
      <c r="R30" s="90"/>
    </row>
    <row r="31" spans="1:18" ht="16.5" customHeight="1" x14ac:dyDescent="0.25">
      <c r="A31" s="147" t="s">
        <v>191</v>
      </c>
      <c r="B31" s="148" t="s">
        <v>192</v>
      </c>
      <c r="C31" s="93"/>
      <c r="D31" s="143"/>
      <c r="E31" s="143"/>
      <c r="F31" s="144">
        <v>52</v>
      </c>
      <c r="G31" s="145" t="s">
        <v>90</v>
      </c>
      <c r="H31" s="144">
        <v>17000</v>
      </c>
      <c r="I31" s="144">
        <f t="shared" si="4"/>
        <v>884000</v>
      </c>
      <c r="J31" s="144">
        <v>0</v>
      </c>
      <c r="K31" s="144"/>
      <c r="L31" s="144">
        <f t="shared" si="5"/>
        <v>884000</v>
      </c>
      <c r="M31" s="135" t="s">
        <v>115</v>
      </c>
      <c r="N31" s="44"/>
      <c r="O31" s="45"/>
      <c r="P31" s="141"/>
      <c r="Q31" s="45"/>
      <c r="R31" s="90"/>
    </row>
    <row r="32" spans="1:18" ht="16.5" customHeight="1" x14ac:dyDescent="0.25">
      <c r="A32" s="147" t="s">
        <v>193</v>
      </c>
      <c r="B32" s="148" t="s">
        <v>194</v>
      </c>
      <c r="C32" s="93"/>
      <c r="D32" s="143"/>
      <c r="E32" s="143"/>
      <c r="F32" s="144">
        <v>2</v>
      </c>
      <c r="G32" s="145" t="s">
        <v>90</v>
      </c>
      <c r="H32" s="144">
        <v>25000</v>
      </c>
      <c r="I32" s="144">
        <f t="shared" si="4"/>
        <v>50000</v>
      </c>
      <c r="J32" s="144">
        <v>0</v>
      </c>
      <c r="K32" s="144"/>
      <c r="L32" s="144">
        <f t="shared" si="5"/>
        <v>50000</v>
      </c>
      <c r="M32" s="135" t="s">
        <v>115</v>
      </c>
      <c r="N32" s="44"/>
      <c r="O32" s="45"/>
      <c r="P32" s="141"/>
      <c r="Q32" s="45"/>
      <c r="R32" s="90"/>
    </row>
    <row r="33" spans="1:18" ht="16.5" customHeight="1" x14ac:dyDescent="0.25">
      <c r="A33" s="83"/>
      <c r="B33" s="318" t="s">
        <v>195</v>
      </c>
      <c r="C33" s="297"/>
      <c r="D33" s="297"/>
      <c r="E33" s="309"/>
      <c r="F33" s="149"/>
      <c r="G33" s="85"/>
      <c r="H33" s="150"/>
      <c r="I33" s="98">
        <f>SUM(I9:I32)</f>
        <v>3725000</v>
      </c>
      <c r="J33" s="85"/>
      <c r="K33" s="98">
        <f>SUM(K9:K32)</f>
        <v>0</v>
      </c>
      <c r="L33" s="98">
        <f>SUM(L9:L32)</f>
        <v>3725000</v>
      </c>
      <c r="M33" s="83"/>
      <c r="N33" s="44"/>
      <c r="O33" s="45"/>
      <c r="P33" s="141"/>
      <c r="Q33" s="45"/>
      <c r="R33" s="90"/>
    </row>
    <row r="34" spans="1:18" ht="16.5" customHeight="1" x14ac:dyDescent="0.25">
      <c r="A34" s="107"/>
      <c r="B34" s="107"/>
      <c r="C34" s="107"/>
      <c r="D34" s="107"/>
      <c r="E34" s="151"/>
      <c r="F34" s="152"/>
      <c r="G34" s="109"/>
      <c r="H34" s="153"/>
      <c r="I34" s="109"/>
      <c r="J34" s="109"/>
      <c r="K34" s="109"/>
      <c r="L34" s="109"/>
      <c r="M34" s="107"/>
      <c r="N34" s="44"/>
      <c r="O34" s="45"/>
      <c r="P34" s="141"/>
      <c r="Q34" s="45"/>
      <c r="R34" s="90"/>
    </row>
    <row r="35" spans="1:18" ht="16.5" customHeight="1" x14ac:dyDescent="0.25">
      <c r="A35" s="107"/>
      <c r="B35" s="154" t="s">
        <v>151</v>
      </c>
      <c r="C35" s="107"/>
      <c r="D35" s="107"/>
      <c r="E35" s="151"/>
      <c r="F35" s="152"/>
      <c r="G35" s="109"/>
      <c r="H35" s="153"/>
      <c r="I35" s="109"/>
      <c r="J35" s="109"/>
      <c r="K35" s="109"/>
      <c r="L35" s="109"/>
      <c r="M35" s="107"/>
      <c r="N35" s="44"/>
      <c r="O35" s="45"/>
      <c r="P35" s="141"/>
      <c r="Q35" s="45"/>
      <c r="R35" s="90"/>
    </row>
    <row r="36" spans="1:18" ht="18" customHeight="1" x14ac:dyDescent="0.25">
      <c r="A36" s="112"/>
      <c r="B36" s="320" t="s">
        <v>152</v>
      </c>
      <c r="C36" s="281"/>
      <c r="D36" s="281"/>
      <c r="E36" s="281"/>
      <c r="F36" s="281"/>
      <c r="G36" s="281"/>
      <c r="H36" s="281"/>
      <c r="I36" s="281"/>
      <c r="J36" s="281"/>
      <c r="K36" s="281"/>
      <c r="L36" s="281"/>
      <c r="M36" s="281"/>
      <c r="N36" s="48"/>
      <c r="O36" s="48"/>
      <c r="P36" s="69"/>
      <c r="Q36" s="69"/>
      <c r="R36" s="69"/>
    </row>
    <row r="37" spans="1:18" ht="18" customHeight="1" x14ac:dyDescent="0.25">
      <c r="A37" s="112"/>
      <c r="B37" s="320" t="s">
        <v>233</v>
      </c>
      <c r="C37" s="281"/>
      <c r="D37" s="281"/>
      <c r="E37" s="281"/>
      <c r="F37" s="281"/>
      <c r="G37" s="281"/>
      <c r="H37" s="281"/>
      <c r="I37" s="281"/>
      <c r="J37" s="281"/>
      <c r="K37" s="281"/>
      <c r="L37" s="281"/>
      <c r="M37" s="281"/>
      <c r="N37" s="48"/>
      <c r="O37" s="48"/>
      <c r="P37" s="69"/>
      <c r="Q37" s="69"/>
      <c r="R37" s="69"/>
    </row>
    <row r="38" spans="1:18" ht="18" customHeight="1" x14ac:dyDescent="0.25">
      <c r="A38" s="112"/>
      <c r="B38" s="320" t="s">
        <v>234</v>
      </c>
      <c r="C38" s="281"/>
      <c r="D38" s="281"/>
      <c r="E38" s="281"/>
      <c r="F38" s="281"/>
      <c r="G38" s="281"/>
      <c r="H38" s="281"/>
      <c r="I38" s="281"/>
      <c r="J38" s="281"/>
      <c r="K38" s="281"/>
      <c r="L38" s="281"/>
      <c r="M38" s="281"/>
      <c r="N38" s="48"/>
      <c r="O38" s="48"/>
      <c r="P38" s="69"/>
      <c r="Q38" s="69"/>
      <c r="R38" s="69"/>
    </row>
    <row r="39" spans="1:18" ht="18" customHeight="1" x14ac:dyDescent="0.25">
      <c r="A39" s="112"/>
      <c r="B39" s="320" t="s">
        <v>235</v>
      </c>
      <c r="C39" s="281"/>
      <c r="D39" s="281"/>
      <c r="E39" s="281"/>
      <c r="F39" s="281"/>
      <c r="G39" s="281"/>
      <c r="H39" s="281"/>
      <c r="I39" s="281"/>
      <c r="J39" s="281"/>
      <c r="K39" s="281"/>
      <c r="L39" s="281"/>
      <c r="M39" s="281"/>
      <c r="N39" s="48"/>
      <c r="O39" s="48"/>
      <c r="P39" s="69"/>
      <c r="Q39" s="69"/>
      <c r="R39" s="69"/>
    </row>
    <row r="40" spans="1:18" ht="18" customHeight="1" x14ac:dyDescent="0.25">
      <c r="A40" s="112"/>
      <c r="B40" s="320" t="s">
        <v>236</v>
      </c>
      <c r="C40" s="281"/>
      <c r="D40" s="281"/>
      <c r="E40" s="281"/>
      <c r="F40" s="281"/>
      <c r="G40" s="281"/>
      <c r="H40" s="281"/>
      <c r="I40" s="281"/>
      <c r="J40" s="281"/>
      <c r="K40" s="281"/>
      <c r="L40" s="281"/>
      <c r="M40" s="281"/>
      <c r="N40" s="48"/>
      <c r="O40" s="48"/>
      <c r="P40" s="69"/>
      <c r="Q40" s="69"/>
      <c r="R40" s="69"/>
    </row>
    <row r="41" spans="1:18" ht="18" customHeight="1" x14ac:dyDescent="0.25">
      <c r="A41" s="112"/>
      <c r="B41" s="320" t="s">
        <v>237</v>
      </c>
      <c r="C41" s="281"/>
      <c r="D41" s="281"/>
      <c r="E41" s="281"/>
      <c r="F41" s="281"/>
      <c r="G41" s="281"/>
      <c r="H41" s="281"/>
      <c r="I41" s="281"/>
      <c r="J41" s="281"/>
      <c r="K41" s="281"/>
      <c r="L41" s="281"/>
      <c r="M41" s="281"/>
      <c r="N41" s="48"/>
      <c r="O41" s="48"/>
      <c r="P41" s="69"/>
      <c r="Q41" s="69"/>
      <c r="R41" s="69"/>
    </row>
    <row r="42" spans="1:18" ht="18" customHeight="1" x14ac:dyDescent="0.25">
      <c r="A42" s="112"/>
      <c r="B42" s="320" t="s">
        <v>238</v>
      </c>
      <c r="C42" s="281"/>
      <c r="D42" s="281"/>
      <c r="E42" s="281"/>
      <c r="F42" s="281"/>
      <c r="G42" s="281"/>
      <c r="H42" s="281"/>
      <c r="I42" s="281"/>
      <c r="J42" s="281"/>
      <c r="K42" s="281"/>
      <c r="L42" s="281"/>
      <c r="M42" s="281"/>
      <c r="N42" s="48"/>
      <c r="O42" s="48"/>
      <c r="P42" s="69"/>
      <c r="Q42" s="69"/>
      <c r="R42" s="69"/>
    </row>
    <row r="43" spans="1:18" ht="18" customHeight="1" x14ac:dyDescent="0.25">
      <c r="A43" s="112"/>
      <c r="B43" s="320" t="s">
        <v>239</v>
      </c>
      <c r="C43" s="281"/>
      <c r="D43" s="281"/>
      <c r="E43" s="281"/>
      <c r="F43" s="281"/>
      <c r="G43" s="281"/>
      <c r="H43" s="281"/>
      <c r="I43" s="281"/>
      <c r="J43" s="281"/>
      <c r="K43" s="281"/>
      <c r="L43" s="281"/>
      <c r="M43" s="281"/>
      <c r="N43" s="48"/>
      <c r="O43" s="48"/>
      <c r="P43" s="69"/>
      <c r="Q43" s="69"/>
      <c r="R43" s="69"/>
    </row>
    <row r="44" spans="1:18" ht="18" customHeight="1" x14ac:dyDescent="0.25">
      <c r="A44" s="112"/>
      <c r="B44" s="320" t="s">
        <v>230</v>
      </c>
      <c r="C44" s="281"/>
      <c r="D44" s="281"/>
      <c r="E44" s="281"/>
      <c r="F44" s="281"/>
      <c r="G44" s="281"/>
      <c r="H44" s="281"/>
      <c r="I44" s="281"/>
      <c r="J44" s="281"/>
      <c r="K44" s="281"/>
      <c r="L44" s="281"/>
      <c r="M44" s="281"/>
      <c r="N44" s="48"/>
      <c r="O44" s="48"/>
      <c r="P44" s="69"/>
      <c r="Q44" s="69"/>
      <c r="R44" s="69"/>
    </row>
    <row r="45" spans="1:18" ht="18" customHeight="1" x14ac:dyDescent="0.25">
      <c r="A45" s="112"/>
      <c r="B45" s="320" t="s">
        <v>231</v>
      </c>
      <c r="C45" s="281"/>
      <c r="D45" s="281"/>
      <c r="E45" s="281"/>
      <c r="F45" s="281"/>
      <c r="G45" s="281"/>
      <c r="H45" s="281"/>
      <c r="I45" s="281"/>
      <c r="J45" s="281"/>
      <c r="K45" s="281"/>
      <c r="L45" s="281"/>
      <c r="M45" s="281"/>
      <c r="N45" s="48"/>
      <c r="O45" s="48"/>
      <c r="P45" s="69"/>
      <c r="Q45" s="69"/>
      <c r="R45" s="69"/>
    </row>
    <row r="46" spans="1:18" ht="18" customHeight="1" x14ac:dyDescent="0.25">
      <c r="A46" s="112"/>
      <c r="B46" s="320" t="s">
        <v>232</v>
      </c>
      <c r="C46" s="281"/>
      <c r="D46" s="281"/>
      <c r="E46" s="281"/>
      <c r="F46" s="281"/>
      <c r="G46" s="281"/>
      <c r="H46" s="281"/>
      <c r="I46" s="281"/>
      <c r="J46" s="281"/>
      <c r="K46" s="281"/>
      <c r="L46" s="281"/>
      <c r="M46" s="281"/>
      <c r="N46" s="48"/>
      <c r="O46" s="48"/>
      <c r="P46" s="69"/>
      <c r="Q46" s="69"/>
      <c r="R46" s="69"/>
    </row>
    <row r="47" spans="1:18" ht="16.5" customHeight="1" x14ac:dyDescent="0.25">
      <c r="A47" s="107"/>
      <c r="B47" s="107"/>
      <c r="C47" s="107"/>
      <c r="D47" s="107"/>
      <c r="E47" s="151"/>
      <c r="F47" s="152"/>
      <c r="G47" s="109"/>
      <c r="H47" s="153"/>
      <c r="I47" s="109"/>
      <c r="J47" s="109"/>
      <c r="K47" s="109"/>
      <c r="L47" s="109"/>
      <c r="M47" s="107"/>
      <c r="N47" s="44"/>
      <c r="O47" s="45"/>
      <c r="P47" s="141"/>
      <c r="Q47" s="45"/>
      <c r="R47" s="90"/>
    </row>
    <row r="48" spans="1:18" ht="18" customHeight="1" x14ac:dyDescent="0.25">
      <c r="A48" s="112"/>
      <c r="B48" s="112"/>
      <c r="C48" s="44"/>
      <c r="D48" s="44"/>
      <c r="E48" s="155"/>
      <c r="F48" s="112"/>
      <c r="G48" s="156"/>
      <c r="H48" s="156"/>
      <c r="I48" s="156"/>
      <c r="J48" s="156"/>
      <c r="K48" s="156"/>
      <c r="L48" s="44"/>
      <c r="M48" s="44"/>
      <c r="N48" s="48"/>
      <c r="O48" s="69"/>
      <c r="P48" s="69"/>
      <c r="Q48" s="69"/>
      <c r="R48" s="69"/>
    </row>
    <row r="49" spans="1:18" ht="18" customHeight="1" x14ac:dyDescent="0.25">
      <c r="A49" s="66"/>
      <c r="B49" s="48" t="s">
        <v>196</v>
      </c>
      <c r="C49" s="48"/>
      <c r="D49" s="48"/>
      <c r="E49" s="223"/>
      <c r="F49" s="214"/>
      <c r="G49" s="224"/>
      <c r="H49" s="224"/>
      <c r="I49" s="224"/>
      <c r="J49" s="216"/>
      <c r="K49" s="216"/>
      <c r="L49" s="48"/>
      <c r="M49" s="67"/>
      <c r="N49" s="69"/>
      <c r="O49" s="69"/>
      <c r="P49" s="69"/>
      <c r="Q49" s="69"/>
      <c r="R49" s="69"/>
    </row>
    <row r="50" spans="1:18" ht="18" customHeight="1" x14ac:dyDescent="0.25">
      <c r="A50" s="112"/>
      <c r="B50" s="112"/>
      <c r="C50" s="44"/>
      <c r="D50" s="44"/>
      <c r="E50" s="155"/>
      <c r="F50" s="327"/>
      <c r="G50" s="281"/>
      <c r="H50" s="281"/>
      <c r="I50" s="281"/>
      <c r="J50" s="281"/>
      <c r="K50" s="281"/>
      <c r="L50" s="281"/>
      <c r="M50" s="281"/>
      <c r="N50" s="48"/>
      <c r="O50" s="69"/>
      <c r="P50" s="69"/>
      <c r="Q50" s="69"/>
      <c r="R50" s="69"/>
    </row>
    <row r="51" spans="1:18" ht="18" customHeight="1" x14ac:dyDescent="0.25">
      <c r="A51" s="112"/>
      <c r="B51" s="112"/>
      <c r="C51" s="44"/>
      <c r="D51" s="44"/>
      <c r="E51" s="155"/>
      <c r="F51" s="327"/>
      <c r="G51" s="281"/>
      <c r="H51" s="281"/>
      <c r="I51" s="281"/>
      <c r="J51" s="281"/>
      <c r="K51" s="281"/>
      <c r="L51" s="281"/>
      <c r="M51" s="281"/>
      <c r="N51" s="48"/>
      <c r="O51" s="69"/>
      <c r="P51" s="69"/>
      <c r="Q51" s="69"/>
      <c r="R51" s="69"/>
    </row>
    <row r="52" spans="1:18" ht="18" customHeight="1" x14ac:dyDescent="0.25">
      <c r="A52" s="112"/>
      <c r="B52" s="112"/>
      <c r="C52" s="44"/>
      <c r="D52" s="44"/>
      <c r="E52" s="155"/>
      <c r="F52" s="327"/>
      <c r="G52" s="281"/>
      <c r="H52" s="281"/>
      <c r="I52" s="281"/>
      <c r="J52" s="281"/>
      <c r="K52" s="281"/>
      <c r="L52" s="281"/>
      <c r="M52" s="281"/>
      <c r="N52" s="48"/>
      <c r="O52" s="69"/>
      <c r="P52" s="69"/>
      <c r="Q52" s="69"/>
      <c r="R52" s="69"/>
    </row>
    <row r="53" spans="1:18" ht="18" customHeight="1" x14ac:dyDescent="0.25">
      <c r="A53" s="112"/>
      <c r="B53" s="112"/>
      <c r="C53" s="44"/>
      <c r="D53" s="44"/>
      <c r="E53" s="155"/>
      <c r="F53" s="327"/>
      <c r="G53" s="281"/>
      <c r="H53" s="281"/>
      <c r="I53" s="281"/>
      <c r="J53" s="281"/>
      <c r="K53" s="281"/>
      <c r="L53" s="281"/>
      <c r="M53" s="281"/>
      <c r="N53" s="48"/>
      <c r="O53" s="69"/>
      <c r="P53" s="69"/>
      <c r="Q53" s="69"/>
      <c r="R53" s="69"/>
    </row>
    <row r="54" spans="1:18" ht="16.5" customHeight="1" x14ac:dyDescent="0.25">
      <c r="A54" s="112"/>
      <c r="B54" s="112"/>
      <c r="C54" s="44"/>
      <c r="D54" s="44"/>
      <c r="E54" s="155"/>
      <c r="F54" s="112"/>
      <c r="G54" s="156"/>
      <c r="H54" s="156"/>
      <c r="I54" s="156"/>
      <c r="J54" s="156"/>
      <c r="K54" s="156"/>
      <c r="L54" s="44"/>
      <c r="M54" s="44"/>
      <c r="N54" s="48"/>
      <c r="O54" s="69"/>
      <c r="P54" s="69"/>
      <c r="Q54" s="69"/>
      <c r="R54" s="69"/>
    </row>
    <row r="55" spans="1:18" ht="16.5" customHeight="1" x14ac:dyDescent="0.25">
      <c r="A55" s="112"/>
      <c r="B55" s="112"/>
      <c r="C55" s="44"/>
      <c r="D55" s="44"/>
      <c r="E55" s="155"/>
      <c r="F55" s="112"/>
      <c r="G55" s="156"/>
      <c r="H55" s="156"/>
      <c r="I55" s="156"/>
      <c r="J55" s="156"/>
      <c r="K55" s="156"/>
      <c r="L55" s="44"/>
      <c r="M55" s="44"/>
      <c r="N55" s="48"/>
      <c r="O55" s="69"/>
      <c r="P55" s="69"/>
      <c r="Q55" s="69"/>
      <c r="R55" s="69"/>
    </row>
    <row r="56" spans="1:18" ht="21" customHeight="1" x14ac:dyDescent="0.25">
      <c r="A56" s="48"/>
      <c r="B56" s="280"/>
      <c r="C56" s="281"/>
      <c r="D56" s="281"/>
      <c r="E56" s="281"/>
      <c r="F56" s="281"/>
      <c r="G56" s="281"/>
      <c r="H56" s="281"/>
      <c r="I56" s="281"/>
      <c r="J56" s="206"/>
      <c r="K56" s="48"/>
      <c r="L56" s="48"/>
      <c r="M56" s="48"/>
      <c r="N56" s="48"/>
      <c r="O56" s="69"/>
      <c r="P56" s="69"/>
      <c r="Q56" s="69"/>
      <c r="R56" s="45"/>
    </row>
    <row r="57" spans="1:18" ht="21" customHeight="1" x14ac:dyDescent="0.25">
      <c r="A57" s="206"/>
      <c r="B57" s="280"/>
      <c r="C57" s="281"/>
      <c r="D57" s="281"/>
      <c r="E57" s="281"/>
      <c r="F57" s="281"/>
      <c r="G57" s="281"/>
      <c r="H57" s="281"/>
      <c r="I57" s="281"/>
      <c r="J57" s="206"/>
      <c r="K57" s="48"/>
      <c r="L57" s="48"/>
      <c r="M57" s="48"/>
      <c r="N57" s="48"/>
      <c r="O57" s="69"/>
      <c r="P57" s="69"/>
      <c r="Q57" s="69"/>
      <c r="R57" s="45"/>
    </row>
    <row r="58" spans="1:18" ht="21" customHeight="1" x14ac:dyDescent="0.25">
      <c r="A58" s="206"/>
      <c r="B58" s="280"/>
      <c r="C58" s="281"/>
      <c r="D58" s="281"/>
      <c r="E58" s="281"/>
      <c r="F58" s="281"/>
      <c r="G58" s="281"/>
      <c r="H58" s="281"/>
      <c r="I58" s="281"/>
      <c r="J58" s="206"/>
      <c r="K58" s="48"/>
      <c r="L58" s="48"/>
      <c r="M58" s="48"/>
      <c r="N58" s="48"/>
      <c r="O58" s="69"/>
      <c r="P58" s="69"/>
      <c r="Q58" s="69"/>
      <c r="R58" s="45"/>
    </row>
    <row r="59" spans="1:18" ht="21" customHeight="1" x14ac:dyDescent="0.25">
      <c r="A59" s="206"/>
      <c r="B59" s="280"/>
      <c r="C59" s="281"/>
      <c r="D59" s="281"/>
      <c r="E59" s="281"/>
      <c r="F59" s="281"/>
      <c r="G59" s="281"/>
      <c r="H59" s="281"/>
      <c r="I59" s="281"/>
      <c r="J59" s="206"/>
      <c r="K59" s="48"/>
      <c r="L59" s="206"/>
      <c r="M59" s="206"/>
      <c r="N59" s="206"/>
      <c r="O59" s="225"/>
      <c r="P59" s="225"/>
      <c r="Q59" s="225"/>
      <c r="R59" s="45"/>
    </row>
    <row r="60" spans="1:18" ht="21" customHeight="1" x14ac:dyDescent="0.25">
      <c r="A60" s="206"/>
      <c r="B60" s="66"/>
      <c r="C60" s="48"/>
      <c r="D60" s="48"/>
      <c r="E60" s="48"/>
      <c r="F60" s="66"/>
      <c r="G60" s="66"/>
      <c r="H60" s="48"/>
      <c r="I60" s="48"/>
      <c r="J60" s="206"/>
      <c r="K60" s="48"/>
      <c r="L60" s="206"/>
      <c r="M60" s="206"/>
      <c r="N60" s="206"/>
      <c r="O60" s="225"/>
      <c r="P60" s="225"/>
      <c r="Q60" s="225"/>
      <c r="R60" s="45"/>
    </row>
    <row r="61" spans="1:18" ht="24.75" customHeight="1" x14ac:dyDescent="0.25">
      <c r="A61" s="206"/>
      <c r="B61" s="206"/>
      <c r="C61" s="206"/>
      <c r="D61" s="206"/>
      <c r="E61" s="301"/>
      <c r="F61" s="281"/>
      <c r="G61" s="281"/>
      <c r="H61" s="281"/>
      <c r="I61" s="281"/>
      <c r="J61" s="281"/>
      <c r="K61" s="281"/>
      <c r="L61" s="281"/>
      <c r="M61" s="206"/>
      <c r="N61" s="206"/>
      <c r="O61" s="225"/>
      <c r="P61" s="225"/>
      <c r="Q61" s="225"/>
      <c r="R61" s="45"/>
    </row>
    <row r="62" spans="1:18" ht="21" customHeight="1" x14ac:dyDescent="0.25">
      <c r="A62" s="305"/>
      <c r="B62" s="281"/>
      <c r="C62" s="281"/>
      <c r="D62" s="281"/>
      <c r="E62" s="281"/>
      <c r="F62" s="281"/>
      <c r="G62" s="281"/>
      <c r="H62" s="281"/>
      <c r="I62" s="281"/>
      <c r="J62" s="206"/>
      <c r="K62" s="48"/>
      <c r="L62" s="206"/>
      <c r="M62" s="206"/>
      <c r="N62" s="206"/>
      <c r="O62" s="225"/>
      <c r="P62" s="225"/>
      <c r="Q62" s="225"/>
      <c r="R62" s="45"/>
    </row>
    <row r="63" spans="1:18" ht="21" customHeight="1" x14ac:dyDescent="0.25">
      <c r="A63" s="206"/>
      <c r="B63" s="301"/>
      <c r="C63" s="281"/>
      <c r="D63" s="281"/>
      <c r="E63" s="281"/>
      <c r="F63" s="281"/>
      <c r="G63" s="281"/>
      <c r="H63" s="281"/>
      <c r="I63" s="281"/>
      <c r="J63" s="206"/>
      <c r="K63" s="48"/>
      <c r="L63" s="226"/>
      <c r="M63" s="206"/>
      <c r="N63" s="206"/>
      <c r="O63" s="225"/>
      <c r="P63" s="225"/>
      <c r="Q63" s="225"/>
      <c r="R63" s="45"/>
    </row>
    <row r="64" spans="1:18" ht="21" customHeight="1" x14ac:dyDescent="0.25">
      <c r="A64" s="206"/>
      <c r="B64" s="301"/>
      <c r="C64" s="281"/>
      <c r="D64" s="281"/>
      <c r="E64" s="281"/>
      <c r="F64" s="281"/>
      <c r="G64" s="281"/>
      <c r="H64" s="281"/>
      <c r="I64" s="281"/>
      <c r="J64" s="206"/>
      <c r="K64" s="48"/>
      <c r="L64" s="206"/>
      <c r="M64" s="206"/>
      <c r="N64" s="206"/>
      <c r="O64" s="225"/>
      <c r="P64" s="225"/>
      <c r="Q64" s="225"/>
      <c r="R64" s="45"/>
    </row>
    <row r="65" spans="1:18" ht="21" customHeight="1" x14ac:dyDescent="0.25">
      <c r="A65" s="206"/>
      <c r="B65" s="70"/>
      <c r="C65" s="48"/>
      <c r="D65" s="48"/>
      <c r="E65" s="48"/>
      <c r="F65" s="66"/>
      <c r="G65" s="66"/>
      <c r="H65" s="48"/>
      <c r="I65" s="48"/>
      <c r="J65" s="206"/>
      <c r="K65" s="48"/>
      <c r="L65" s="206"/>
      <c r="M65" s="206"/>
      <c r="N65" s="206"/>
      <c r="O65" s="225"/>
      <c r="P65" s="225"/>
      <c r="Q65" s="225"/>
      <c r="R65" s="45"/>
    </row>
    <row r="66" spans="1:18" ht="21" customHeight="1" x14ac:dyDescent="0.25">
      <c r="A66" s="44"/>
      <c r="B66" s="44"/>
      <c r="C66" s="44"/>
      <c r="D66" s="44"/>
      <c r="E66" s="44"/>
      <c r="F66" s="112"/>
      <c r="G66" s="112"/>
      <c r="H66" s="44"/>
      <c r="I66" s="44"/>
      <c r="J66" s="44"/>
      <c r="K66" s="44"/>
      <c r="L66" s="44"/>
      <c r="M66" s="44"/>
      <c r="N66" s="44"/>
      <c r="O66" s="45"/>
      <c r="P66" s="45"/>
      <c r="Q66" s="45"/>
      <c r="R66" s="45"/>
    </row>
    <row r="67" spans="1:18" ht="21" customHeight="1" x14ac:dyDescent="0.25">
      <c r="A67" s="305"/>
      <c r="B67" s="281"/>
      <c r="C67" s="281"/>
      <c r="D67" s="281"/>
      <c r="E67" s="281"/>
      <c r="F67" s="281"/>
      <c r="G67" s="281"/>
      <c r="H67" s="281"/>
      <c r="I67" s="281"/>
      <c r="J67" s="206"/>
      <c r="K67" s="48"/>
      <c r="L67" s="206"/>
      <c r="M67" s="206"/>
      <c r="N67" s="206"/>
      <c r="O67" s="225"/>
      <c r="P67" s="225"/>
      <c r="Q67" s="225"/>
      <c r="R67" s="45"/>
    </row>
    <row r="68" spans="1:18" ht="21" customHeight="1" x14ac:dyDescent="0.25">
      <c r="A68" s="206"/>
      <c r="B68" s="301"/>
      <c r="C68" s="281"/>
      <c r="D68" s="281"/>
      <c r="E68" s="281"/>
      <c r="F68" s="281"/>
      <c r="G68" s="281"/>
      <c r="H68" s="281"/>
      <c r="I68" s="281"/>
      <c r="J68" s="206"/>
      <c r="K68" s="48"/>
      <c r="L68" s="226"/>
      <c r="M68" s="206"/>
      <c r="N68" s="206"/>
      <c r="O68" s="225"/>
      <c r="P68" s="225"/>
      <c r="Q68" s="225"/>
      <c r="R68" s="45"/>
    </row>
    <row r="69" spans="1:18" ht="21" customHeight="1" x14ac:dyDescent="0.25">
      <c r="A69" s="206"/>
      <c r="B69" s="301"/>
      <c r="C69" s="281"/>
      <c r="D69" s="281"/>
      <c r="E69" s="281"/>
      <c r="F69" s="281"/>
      <c r="G69" s="281"/>
      <c r="H69" s="281"/>
      <c r="I69" s="281"/>
      <c r="J69" s="206"/>
      <c r="K69" s="48"/>
      <c r="L69" s="206"/>
      <c r="M69" s="206"/>
      <c r="N69" s="206"/>
      <c r="O69" s="225"/>
      <c r="P69" s="225"/>
      <c r="Q69" s="225"/>
      <c r="R69" s="45"/>
    </row>
    <row r="70" spans="1:18" ht="21" customHeight="1" x14ac:dyDescent="0.25">
      <c r="A70" s="206"/>
      <c r="B70" s="70"/>
      <c r="C70" s="48"/>
      <c r="D70" s="48"/>
      <c r="E70" s="48"/>
      <c r="F70" s="66"/>
      <c r="G70" s="66"/>
      <c r="H70" s="48"/>
      <c r="I70" s="48"/>
      <c r="J70" s="206"/>
      <c r="K70" s="48"/>
      <c r="L70" s="206"/>
      <c r="M70" s="206"/>
      <c r="N70" s="206"/>
      <c r="O70" s="225"/>
      <c r="P70" s="225"/>
      <c r="Q70" s="225"/>
      <c r="R70" s="45"/>
    </row>
    <row r="71" spans="1:18" ht="24.75" customHeight="1" x14ac:dyDescent="0.25">
      <c r="A71" s="206"/>
      <c r="B71" s="206"/>
      <c r="C71" s="206"/>
      <c r="D71" s="206"/>
      <c r="E71" s="206"/>
      <c r="F71" s="66"/>
      <c r="G71" s="66"/>
      <c r="H71" s="66"/>
      <c r="I71" s="206"/>
      <c r="J71" s="206"/>
      <c r="K71" s="44"/>
      <c r="L71" s="206"/>
      <c r="M71" s="206"/>
      <c r="N71" s="206"/>
      <c r="O71" s="225"/>
      <c r="P71" s="225"/>
      <c r="Q71" s="225"/>
      <c r="R71" s="45"/>
    </row>
    <row r="72" spans="1:18" ht="21" customHeight="1" x14ac:dyDescent="0.25">
      <c r="A72" s="206"/>
      <c r="B72" s="301"/>
      <c r="C72" s="281"/>
      <c r="D72" s="281"/>
      <c r="E72" s="281"/>
      <c r="F72" s="281"/>
      <c r="G72" s="281"/>
      <c r="H72" s="281"/>
      <c r="I72" s="281"/>
      <c r="J72" s="206"/>
      <c r="K72" s="48"/>
      <c r="L72" s="206"/>
      <c r="M72" s="206"/>
      <c r="N72" s="206"/>
      <c r="O72" s="225"/>
      <c r="P72" s="225"/>
      <c r="Q72" s="225"/>
      <c r="R72" s="45"/>
    </row>
    <row r="73" spans="1:18" ht="21" customHeight="1" x14ac:dyDescent="0.25">
      <c r="A73" s="206"/>
      <c r="B73" s="301"/>
      <c r="C73" s="281"/>
      <c r="D73" s="281"/>
      <c r="E73" s="281"/>
      <c r="F73" s="281"/>
      <c r="G73" s="281"/>
      <c r="H73" s="281"/>
      <c r="I73" s="281"/>
      <c r="J73" s="206"/>
      <c r="K73" s="48"/>
      <c r="L73" s="226"/>
      <c r="M73" s="206"/>
      <c r="N73" s="206"/>
      <c r="O73" s="225"/>
      <c r="P73" s="225"/>
      <c r="Q73" s="225"/>
      <c r="R73" s="45"/>
    </row>
    <row r="74" spans="1:18" ht="21" customHeight="1" x14ac:dyDescent="0.25">
      <c r="A74" s="206"/>
      <c r="B74" s="301"/>
      <c r="C74" s="281"/>
      <c r="D74" s="281"/>
      <c r="E74" s="281"/>
      <c r="F74" s="281"/>
      <c r="G74" s="281"/>
      <c r="H74" s="281"/>
      <c r="I74" s="281"/>
      <c r="J74" s="206"/>
      <c r="K74" s="48"/>
      <c r="L74" s="206"/>
      <c r="M74" s="206"/>
      <c r="N74" s="206"/>
      <c r="O74" s="225"/>
      <c r="P74" s="225"/>
      <c r="Q74" s="225"/>
      <c r="R74" s="45"/>
    </row>
    <row r="75" spans="1:18" ht="21" customHeight="1" x14ac:dyDescent="0.25">
      <c r="A75" s="206"/>
      <c r="B75" s="301"/>
      <c r="C75" s="281"/>
      <c r="D75" s="281"/>
      <c r="E75" s="281"/>
      <c r="F75" s="281"/>
      <c r="G75" s="281"/>
      <c r="H75" s="281"/>
      <c r="I75" s="281"/>
      <c r="J75" s="206"/>
      <c r="K75" s="48"/>
      <c r="L75" s="206"/>
      <c r="M75" s="206"/>
      <c r="N75" s="206"/>
      <c r="O75" s="225"/>
      <c r="P75" s="225"/>
      <c r="Q75" s="225"/>
      <c r="R75" s="45"/>
    </row>
    <row r="76" spans="1:18" ht="21" customHeight="1" x14ac:dyDescent="0.25">
      <c r="A76" s="48"/>
      <c r="B76" s="48"/>
      <c r="C76" s="48"/>
      <c r="D76" s="48"/>
      <c r="E76" s="48"/>
      <c r="F76" s="66"/>
      <c r="G76" s="66"/>
      <c r="H76" s="48"/>
      <c r="I76" s="48"/>
      <c r="J76" s="48"/>
      <c r="K76" s="48"/>
      <c r="L76" s="48"/>
      <c r="M76" s="48"/>
      <c r="N76" s="48"/>
      <c r="O76" s="69"/>
      <c r="P76" s="69"/>
      <c r="Q76" s="69"/>
      <c r="R76" s="69"/>
    </row>
    <row r="77" spans="1:18" ht="21" customHeight="1" x14ac:dyDescent="0.25">
      <c r="A77" s="48"/>
      <c r="B77" s="48"/>
      <c r="C77" s="48"/>
      <c r="D77" s="48"/>
      <c r="E77" s="48"/>
      <c r="F77" s="66"/>
      <c r="G77" s="66"/>
      <c r="H77" s="48"/>
      <c r="I77" s="48"/>
      <c r="J77" s="48"/>
      <c r="K77" s="48"/>
      <c r="L77" s="48"/>
      <c r="M77" s="48"/>
      <c r="N77" s="48"/>
      <c r="O77" s="69"/>
      <c r="P77" s="69"/>
      <c r="Q77" s="69"/>
      <c r="R77" s="69"/>
    </row>
    <row r="78" spans="1:18" ht="21" customHeight="1" x14ac:dyDescent="0.25">
      <c r="A78" s="48"/>
      <c r="B78" s="48"/>
      <c r="C78" s="48"/>
      <c r="D78" s="48"/>
      <c r="E78" s="48"/>
      <c r="F78" s="66"/>
      <c r="G78" s="66"/>
      <c r="H78" s="48"/>
      <c r="I78" s="48"/>
      <c r="J78" s="48"/>
      <c r="K78" s="48"/>
      <c r="L78" s="48"/>
      <c r="M78" s="48"/>
      <c r="N78" s="48"/>
      <c r="O78" s="69"/>
      <c r="P78" s="69"/>
      <c r="Q78" s="69"/>
      <c r="R78" s="69"/>
    </row>
    <row r="79" spans="1:18" ht="21" customHeight="1" x14ac:dyDescent="0.25">
      <c r="A79" s="48"/>
      <c r="B79" s="48"/>
      <c r="C79" s="48"/>
      <c r="D79" s="48"/>
      <c r="E79" s="48"/>
      <c r="F79" s="66"/>
      <c r="G79" s="66"/>
      <c r="H79" s="48"/>
      <c r="I79" s="48"/>
      <c r="J79" s="48"/>
      <c r="K79" s="48"/>
      <c r="L79" s="48"/>
      <c r="M79" s="48"/>
      <c r="N79" s="48"/>
      <c r="O79" s="69"/>
      <c r="P79" s="69"/>
      <c r="Q79" s="69"/>
      <c r="R79" s="69"/>
    </row>
    <row r="80" spans="1:18" ht="21" customHeight="1" x14ac:dyDescent="0.25">
      <c r="A80" s="48"/>
      <c r="B80" s="48"/>
      <c r="C80" s="48"/>
      <c r="D80" s="48"/>
      <c r="E80" s="48"/>
      <c r="F80" s="66"/>
      <c r="G80" s="66"/>
      <c r="H80" s="48"/>
      <c r="I80" s="48"/>
      <c r="J80" s="48"/>
      <c r="K80" s="48"/>
      <c r="L80" s="48"/>
      <c r="M80" s="48"/>
      <c r="N80" s="48"/>
      <c r="O80" s="69"/>
      <c r="P80" s="69"/>
      <c r="Q80" s="69"/>
      <c r="R80" s="69"/>
    </row>
    <row r="81" spans="1:18" ht="21" customHeight="1" x14ac:dyDescent="0.25">
      <c r="A81" s="48"/>
      <c r="B81" s="48"/>
      <c r="C81" s="48"/>
      <c r="D81" s="48"/>
      <c r="E81" s="48"/>
      <c r="F81" s="66"/>
      <c r="G81" s="66"/>
      <c r="H81" s="48"/>
      <c r="I81" s="48"/>
      <c r="J81" s="48"/>
      <c r="K81" s="48"/>
      <c r="L81" s="48"/>
      <c r="M81" s="48"/>
      <c r="N81" s="48"/>
      <c r="O81" s="69"/>
      <c r="P81" s="69"/>
      <c r="Q81" s="69"/>
      <c r="R81" s="69"/>
    </row>
    <row r="82" spans="1:18" ht="21" customHeight="1" x14ac:dyDescent="0.25">
      <c r="A82" s="48"/>
      <c r="B82" s="48"/>
      <c r="C82" s="48"/>
      <c r="D82" s="48"/>
      <c r="E82" s="48"/>
      <c r="F82" s="66"/>
      <c r="G82" s="66"/>
      <c r="H82" s="48"/>
      <c r="I82" s="48"/>
      <c r="J82" s="48"/>
      <c r="K82" s="48"/>
      <c r="L82" s="48"/>
      <c r="M82" s="48"/>
      <c r="N82" s="48"/>
      <c r="O82" s="69"/>
      <c r="P82" s="69"/>
      <c r="Q82" s="69"/>
      <c r="R82" s="69"/>
    </row>
    <row r="83" spans="1:18" ht="21" customHeight="1" x14ac:dyDescent="0.25">
      <c r="A83" s="48"/>
      <c r="B83" s="48"/>
      <c r="C83" s="48"/>
      <c r="D83" s="48"/>
      <c r="E83" s="48"/>
      <c r="F83" s="66"/>
      <c r="G83" s="66"/>
      <c r="H83" s="48"/>
      <c r="I83" s="48"/>
      <c r="J83" s="48"/>
      <c r="K83" s="48"/>
      <c r="L83" s="48"/>
      <c r="M83" s="48"/>
      <c r="N83" s="48"/>
      <c r="O83" s="69"/>
      <c r="P83" s="69"/>
      <c r="Q83" s="69"/>
      <c r="R83" s="69"/>
    </row>
    <row r="84" spans="1:18" ht="21" customHeight="1" x14ac:dyDescent="0.25">
      <c r="A84" s="48"/>
      <c r="B84" s="48"/>
      <c r="C84" s="48"/>
      <c r="D84" s="48"/>
      <c r="E84" s="48"/>
      <c r="F84" s="66"/>
      <c r="G84" s="66"/>
      <c r="H84" s="48"/>
      <c r="I84" s="48"/>
      <c r="J84" s="48"/>
      <c r="K84" s="48"/>
      <c r="L84" s="48"/>
      <c r="M84" s="48"/>
      <c r="N84" s="48"/>
      <c r="O84" s="69"/>
      <c r="P84" s="69"/>
      <c r="Q84" s="69"/>
      <c r="R84" s="69"/>
    </row>
    <row r="85" spans="1:18" ht="21" customHeight="1" x14ac:dyDescent="0.25">
      <c r="A85" s="48"/>
      <c r="B85" s="48"/>
      <c r="C85" s="48"/>
      <c r="D85" s="48"/>
      <c r="E85" s="48"/>
      <c r="F85" s="66"/>
      <c r="G85" s="66"/>
      <c r="H85" s="48"/>
      <c r="I85" s="48"/>
      <c r="J85" s="48"/>
      <c r="K85" s="48"/>
      <c r="L85" s="48"/>
      <c r="M85" s="48"/>
      <c r="N85" s="48"/>
      <c r="O85" s="69"/>
      <c r="P85" s="69"/>
      <c r="Q85" s="69"/>
      <c r="R85" s="69"/>
    </row>
    <row r="86" spans="1:18" ht="21" customHeight="1" x14ac:dyDescent="0.25">
      <c r="A86" s="48"/>
      <c r="B86" s="48"/>
      <c r="C86" s="48"/>
      <c r="D86" s="48"/>
      <c r="E86" s="48"/>
      <c r="F86" s="66"/>
      <c r="G86" s="66"/>
      <c r="H86" s="48"/>
      <c r="I86" s="48"/>
      <c r="J86" s="48"/>
      <c r="K86" s="48"/>
      <c r="L86" s="48"/>
      <c r="M86" s="48"/>
      <c r="N86" s="48"/>
      <c r="O86" s="69"/>
      <c r="P86" s="69"/>
      <c r="Q86" s="69"/>
      <c r="R86" s="69"/>
    </row>
    <row r="87" spans="1:18" ht="21" customHeight="1" x14ac:dyDescent="0.25">
      <c r="A87" s="48"/>
      <c r="B87" s="48"/>
      <c r="C87" s="48"/>
      <c r="D87" s="48"/>
      <c r="E87" s="48"/>
      <c r="F87" s="66"/>
      <c r="G87" s="66"/>
      <c r="H87" s="48"/>
      <c r="I87" s="48"/>
      <c r="J87" s="48"/>
      <c r="K87" s="48"/>
      <c r="L87" s="48"/>
      <c r="M87" s="48"/>
      <c r="N87" s="48"/>
      <c r="O87" s="69"/>
      <c r="P87" s="69"/>
      <c r="Q87" s="69"/>
      <c r="R87" s="69"/>
    </row>
    <row r="88" spans="1:18" ht="21" customHeight="1" x14ac:dyDescent="0.25">
      <c r="A88" s="48"/>
      <c r="B88" s="48"/>
      <c r="C88" s="48"/>
      <c r="D88" s="48"/>
      <c r="E88" s="48"/>
      <c r="F88" s="66"/>
      <c r="G88" s="66"/>
      <c r="H88" s="48"/>
      <c r="I88" s="48"/>
      <c r="J88" s="48"/>
      <c r="K88" s="48"/>
      <c r="L88" s="48"/>
      <c r="M88" s="48"/>
      <c r="N88" s="48"/>
      <c r="O88" s="69"/>
      <c r="P88" s="69"/>
      <c r="Q88" s="69"/>
      <c r="R88" s="69"/>
    </row>
    <row r="89" spans="1:18" ht="21" customHeight="1" x14ac:dyDescent="0.25">
      <c r="A89" s="48"/>
      <c r="B89" s="48"/>
      <c r="C89" s="48"/>
      <c r="D89" s="48"/>
      <c r="E89" s="48"/>
      <c r="F89" s="66"/>
      <c r="G89" s="66"/>
      <c r="H89" s="48"/>
      <c r="I89" s="48"/>
      <c r="J89" s="48"/>
      <c r="K89" s="48"/>
      <c r="L89" s="48"/>
      <c r="M89" s="48"/>
      <c r="N89" s="48"/>
      <c r="O89" s="69"/>
      <c r="P89" s="69"/>
      <c r="Q89" s="69"/>
      <c r="R89" s="69"/>
    </row>
    <row r="90" spans="1:18" ht="21" customHeight="1" x14ac:dyDescent="0.25">
      <c r="A90" s="48"/>
      <c r="B90" s="48"/>
      <c r="C90" s="48"/>
      <c r="D90" s="48"/>
      <c r="E90" s="48"/>
      <c r="F90" s="66"/>
      <c r="G90" s="66"/>
      <c r="H90" s="48"/>
      <c r="I90" s="48"/>
      <c r="J90" s="48"/>
      <c r="K90" s="48"/>
      <c r="L90" s="48"/>
      <c r="M90" s="48"/>
      <c r="N90" s="48"/>
      <c r="O90" s="69"/>
      <c r="P90" s="69"/>
      <c r="Q90" s="69"/>
      <c r="R90" s="69"/>
    </row>
    <row r="91" spans="1:18" ht="21" customHeight="1" x14ac:dyDescent="0.25">
      <c r="A91" s="48"/>
      <c r="B91" s="48"/>
      <c r="C91" s="48"/>
      <c r="D91" s="48"/>
      <c r="E91" s="48"/>
      <c r="F91" s="66"/>
      <c r="G91" s="66"/>
      <c r="H91" s="48"/>
      <c r="I91" s="48"/>
      <c r="J91" s="48"/>
      <c r="K91" s="48"/>
      <c r="L91" s="48"/>
      <c r="M91" s="48"/>
      <c r="N91" s="48"/>
      <c r="O91" s="69"/>
      <c r="P91" s="69"/>
      <c r="Q91" s="69"/>
      <c r="R91" s="69"/>
    </row>
    <row r="92" spans="1:18" ht="21" customHeight="1" x14ac:dyDescent="0.25">
      <c r="A92" s="48"/>
      <c r="B92" s="48"/>
      <c r="C92" s="48"/>
      <c r="D92" s="48"/>
      <c r="E92" s="48"/>
      <c r="F92" s="66"/>
      <c r="G92" s="66"/>
      <c r="H92" s="48"/>
      <c r="I92" s="48"/>
      <c r="J92" s="48"/>
      <c r="K92" s="48"/>
      <c r="L92" s="48"/>
      <c r="M92" s="48"/>
      <c r="N92" s="48"/>
      <c r="O92" s="69"/>
      <c r="P92" s="69"/>
      <c r="Q92" s="69"/>
      <c r="R92" s="69"/>
    </row>
    <row r="93" spans="1:18" ht="21" customHeight="1" x14ac:dyDescent="0.25">
      <c r="A93" s="48"/>
      <c r="B93" s="48"/>
      <c r="C93" s="48"/>
      <c r="D93" s="48"/>
      <c r="E93" s="48"/>
      <c r="F93" s="66"/>
      <c r="G93" s="66"/>
      <c r="H93" s="48"/>
      <c r="I93" s="48"/>
      <c r="J93" s="48"/>
      <c r="K93" s="48"/>
      <c r="L93" s="48"/>
      <c r="M93" s="48"/>
      <c r="N93" s="48"/>
      <c r="O93" s="69"/>
      <c r="P93" s="69"/>
      <c r="Q93" s="69"/>
      <c r="R93" s="69"/>
    </row>
    <row r="94" spans="1:18" ht="21" customHeight="1" x14ac:dyDescent="0.25">
      <c r="A94" s="48"/>
      <c r="B94" s="48"/>
      <c r="C94" s="48"/>
      <c r="D94" s="48"/>
      <c r="E94" s="48"/>
      <c r="F94" s="66"/>
      <c r="G94" s="66"/>
      <c r="H94" s="48"/>
      <c r="I94" s="48"/>
      <c r="J94" s="48"/>
      <c r="K94" s="48"/>
      <c r="L94" s="48"/>
      <c r="M94" s="48"/>
      <c r="N94" s="48"/>
      <c r="O94" s="69"/>
      <c r="P94" s="69"/>
      <c r="Q94" s="69"/>
      <c r="R94" s="69"/>
    </row>
    <row r="95" spans="1:18" ht="21" customHeight="1" x14ac:dyDescent="0.25">
      <c r="A95" s="48"/>
      <c r="B95" s="48"/>
      <c r="C95" s="48"/>
      <c r="D95" s="48"/>
      <c r="E95" s="48"/>
      <c r="F95" s="66"/>
      <c r="G95" s="66"/>
      <c r="H95" s="48"/>
      <c r="I95" s="48"/>
      <c r="J95" s="48"/>
      <c r="K95" s="48"/>
      <c r="L95" s="48"/>
      <c r="M95" s="48"/>
      <c r="N95" s="48"/>
      <c r="O95" s="69"/>
      <c r="P95" s="69"/>
      <c r="Q95" s="69"/>
      <c r="R95" s="69"/>
    </row>
    <row r="96" spans="1:18" ht="21" customHeight="1" x14ac:dyDescent="0.25">
      <c r="A96" s="48"/>
      <c r="B96" s="48"/>
      <c r="C96" s="48"/>
      <c r="D96" s="48"/>
      <c r="E96" s="48"/>
      <c r="F96" s="66"/>
      <c r="G96" s="66"/>
      <c r="H96" s="48"/>
      <c r="I96" s="48"/>
      <c r="J96" s="48"/>
      <c r="K96" s="48"/>
      <c r="L96" s="48"/>
      <c r="M96" s="48"/>
      <c r="N96" s="48"/>
      <c r="O96" s="69"/>
      <c r="P96" s="69"/>
      <c r="Q96" s="69"/>
      <c r="R96" s="69"/>
    </row>
    <row r="97" spans="1:18" ht="21" customHeight="1" x14ac:dyDescent="0.25">
      <c r="A97" s="48"/>
      <c r="B97" s="48"/>
      <c r="C97" s="48"/>
      <c r="D97" s="48"/>
      <c r="E97" s="48"/>
      <c r="F97" s="66"/>
      <c r="G97" s="66"/>
      <c r="H97" s="48"/>
      <c r="I97" s="48"/>
      <c r="J97" s="48"/>
      <c r="K97" s="48"/>
      <c r="L97" s="48"/>
      <c r="M97" s="48"/>
      <c r="N97" s="48"/>
      <c r="O97" s="69"/>
      <c r="P97" s="69"/>
      <c r="Q97" s="69"/>
      <c r="R97" s="69"/>
    </row>
    <row r="98" spans="1:18" ht="21" customHeight="1" x14ac:dyDescent="0.25">
      <c r="A98" s="48"/>
      <c r="B98" s="48"/>
      <c r="C98" s="48"/>
      <c r="D98" s="48"/>
      <c r="E98" s="48"/>
      <c r="F98" s="66"/>
      <c r="G98" s="66"/>
      <c r="H98" s="48"/>
      <c r="I98" s="48"/>
      <c r="J98" s="48"/>
      <c r="K98" s="48"/>
      <c r="L98" s="48"/>
      <c r="M98" s="48"/>
      <c r="N98" s="48"/>
      <c r="O98" s="69"/>
      <c r="P98" s="69"/>
      <c r="Q98" s="69"/>
      <c r="R98" s="69"/>
    </row>
    <row r="99" spans="1:18" ht="21" customHeight="1" x14ac:dyDescent="0.25">
      <c r="A99" s="48"/>
      <c r="B99" s="48"/>
      <c r="C99" s="48"/>
      <c r="D99" s="48"/>
      <c r="E99" s="48"/>
      <c r="F99" s="66"/>
      <c r="G99" s="66"/>
      <c r="H99" s="48"/>
      <c r="I99" s="48"/>
      <c r="J99" s="48"/>
      <c r="K99" s="48"/>
      <c r="L99" s="48"/>
      <c r="M99" s="48"/>
      <c r="N99" s="48"/>
      <c r="O99" s="69"/>
      <c r="P99" s="69"/>
      <c r="Q99" s="69"/>
      <c r="R99" s="69"/>
    </row>
  </sheetData>
  <mergeCells count="42">
    <mergeCell ref="B46:M46"/>
    <mergeCell ref="B56:I56"/>
    <mergeCell ref="B57:I57"/>
    <mergeCell ref="H5:I5"/>
    <mergeCell ref="J5:K5"/>
    <mergeCell ref="L5:L6"/>
    <mergeCell ref="M5:M6"/>
    <mergeCell ref="B58:I58"/>
    <mergeCell ref="B33:E33"/>
    <mergeCell ref="F51:M51"/>
    <mergeCell ref="B40:M40"/>
    <mergeCell ref="B43:M43"/>
    <mergeCell ref="F52:M52"/>
    <mergeCell ref="F53:M53"/>
    <mergeCell ref="B36:M36"/>
    <mergeCell ref="B37:M37"/>
    <mergeCell ref="B38:M38"/>
    <mergeCell ref="B39:M39"/>
    <mergeCell ref="B44:M44"/>
    <mergeCell ref="B45:M45"/>
    <mergeCell ref="B41:M41"/>
    <mergeCell ref="B42:M42"/>
    <mergeCell ref="F50:M50"/>
    <mergeCell ref="B63:I63"/>
    <mergeCell ref="B64:I64"/>
    <mergeCell ref="B59:I59"/>
    <mergeCell ref="B75:I75"/>
    <mergeCell ref="B68:I68"/>
    <mergeCell ref="B69:I69"/>
    <mergeCell ref="B72:I72"/>
    <mergeCell ref="B73:I73"/>
    <mergeCell ref="B74:I74"/>
    <mergeCell ref="A67:I67"/>
    <mergeCell ref="E61:L61"/>
    <mergeCell ref="A62:I62"/>
    <mergeCell ref="A1:M1"/>
    <mergeCell ref="L2:M2"/>
    <mergeCell ref="J4:M4"/>
    <mergeCell ref="A5:A6"/>
    <mergeCell ref="B5:E6"/>
    <mergeCell ref="F5:F6"/>
    <mergeCell ref="G5:G6"/>
  </mergeCells>
  <printOptions horizontalCentered="1"/>
  <pageMargins left="0" right="0" top="0.55118110236220474" bottom="0.74803149606299213" header="0" footer="0"/>
  <pageSetup paperSize="9" scale="87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topLeftCell="A5" workbookViewId="0">
      <selection activeCell="C18" sqref="C18"/>
    </sheetView>
  </sheetViews>
  <sheetFormatPr defaultColWidth="11.19921875" defaultRowHeight="15" customHeight="1" x14ac:dyDescent="0.25"/>
  <cols>
    <col min="1" max="1" width="1.796875" customWidth="1"/>
    <col min="2" max="2" width="15" customWidth="1"/>
    <col min="3" max="3" width="14.69921875" customWidth="1"/>
    <col min="4" max="4" width="10.69921875" customWidth="1"/>
    <col min="5" max="5" width="13.796875" customWidth="1"/>
    <col min="6" max="6" width="16.296875" customWidth="1"/>
    <col min="7" max="7" width="9.296875" customWidth="1"/>
    <col min="8" max="8" width="11.09765625" customWidth="1"/>
    <col min="9" max="10" width="7.19921875" customWidth="1"/>
    <col min="11" max="11" width="3.5" customWidth="1"/>
    <col min="12" max="12" width="17.19921875" customWidth="1"/>
    <col min="13" max="13" width="9.296875" customWidth="1"/>
    <col min="14" max="14" width="15.296875" customWidth="1"/>
  </cols>
  <sheetData>
    <row r="1" spans="1:14" ht="12.75" customHeight="1" x14ac:dyDescent="0.45">
      <c r="A1" s="1"/>
      <c r="B1" s="332"/>
      <c r="C1" s="333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0" customHeight="1" x14ac:dyDescent="0.25">
      <c r="A2" s="2"/>
      <c r="B2" s="334" t="s">
        <v>197</v>
      </c>
      <c r="C2" s="335"/>
      <c r="D2" s="336" t="s">
        <v>198</v>
      </c>
      <c r="E2" s="337"/>
      <c r="F2" s="337"/>
      <c r="G2" s="337"/>
      <c r="H2" s="335"/>
      <c r="I2" s="2"/>
      <c r="J2" s="2"/>
      <c r="K2" s="2"/>
      <c r="L2" s="2"/>
      <c r="M2" s="2"/>
      <c r="N2" s="2"/>
    </row>
    <row r="3" spans="1:14" ht="26.25" customHeight="1" x14ac:dyDescent="0.55000000000000004">
      <c r="A3" s="1"/>
      <c r="B3" s="3" t="s">
        <v>199</v>
      </c>
      <c r="C3" s="4">
        <v>0</v>
      </c>
      <c r="D3" s="5" t="s">
        <v>200</v>
      </c>
      <c r="E3" s="6"/>
      <c r="F3" s="6"/>
      <c r="G3" s="6"/>
      <c r="H3" s="7"/>
      <c r="I3" s="1"/>
      <c r="J3" s="1"/>
      <c r="K3" s="1"/>
      <c r="L3" s="1"/>
      <c r="M3" s="1"/>
      <c r="N3" s="1"/>
    </row>
    <row r="4" spans="1:14" ht="31.5" customHeight="1" x14ac:dyDescent="0.55000000000000004">
      <c r="A4" s="1"/>
      <c r="B4" s="3" t="s">
        <v>201</v>
      </c>
      <c r="C4" s="4">
        <v>0</v>
      </c>
      <c r="D4" s="338" t="s">
        <v>202</v>
      </c>
      <c r="E4" s="330"/>
      <c r="F4" s="330"/>
      <c r="G4" s="6"/>
      <c r="H4" s="8"/>
      <c r="I4" s="1"/>
      <c r="J4" s="1"/>
      <c r="K4" s="1"/>
      <c r="L4" s="1"/>
      <c r="M4" s="1"/>
      <c r="N4" s="1"/>
    </row>
    <row r="5" spans="1:14" ht="24.75" customHeight="1" x14ac:dyDescent="0.55000000000000004">
      <c r="A5" s="1"/>
      <c r="B5" s="3" t="s">
        <v>50</v>
      </c>
      <c r="C5" s="9">
        <v>7.0000000000000007E-2</v>
      </c>
      <c r="D5" s="1"/>
      <c r="E5" s="1"/>
      <c r="F5" s="1"/>
      <c r="G5" s="1"/>
      <c r="H5" s="10"/>
      <c r="I5" s="1"/>
      <c r="J5" s="1"/>
      <c r="K5" s="1"/>
      <c r="L5" s="1"/>
      <c r="M5" s="1"/>
      <c r="N5" s="1"/>
    </row>
    <row r="6" spans="1:14" ht="32.25" customHeight="1" x14ac:dyDescent="0.55000000000000004">
      <c r="A6" s="1"/>
      <c r="B6" s="3" t="s">
        <v>203</v>
      </c>
      <c r="C6" s="4">
        <v>7.0000000000000007E-2</v>
      </c>
      <c r="D6" s="11" t="s">
        <v>204</v>
      </c>
      <c r="E6" s="339" t="s">
        <v>205</v>
      </c>
      <c r="F6" s="330"/>
      <c r="G6" s="1"/>
      <c r="H6" s="10"/>
      <c r="I6" s="1"/>
      <c r="J6" s="1"/>
      <c r="K6" s="1"/>
      <c r="L6" s="1"/>
      <c r="M6" s="1"/>
      <c r="N6" s="1"/>
    </row>
    <row r="7" spans="1:14" ht="11.25" customHeight="1" x14ac:dyDescent="0.55000000000000004">
      <c r="A7" s="1"/>
      <c r="B7" s="12"/>
      <c r="C7" s="13"/>
      <c r="D7" s="1"/>
      <c r="E7" s="1"/>
      <c r="F7" s="1"/>
      <c r="G7" s="1"/>
      <c r="H7" s="10"/>
      <c r="I7" s="1"/>
      <c r="J7" s="1"/>
      <c r="K7" s="1"/>
      <c r="L7" s="1"/>
      <c r="M7" s="1"/>
      <c r="N7" s="1"/>
    </row>
    <row r="8" spans="1:14" ht="21" customHeight="1" x14ac:dyDescent="0.5">
      <c r="A8" s="1"/>
      <c r="B8" s="14" t="s">
        <v>206</v>
      </c>
      <c r="C8" s="15" t="s">
        <v>207</v>
      </c>
      <c r="D8" s="16" t="s">
        <v>208</v>
      </c>
      <c r="E8" s="17">
        <v>500000</v>
      </c>
      <c r="F8" s="18" t="s">
        <v>209</v>
      </c>
      <c r="G8" s="1"/>
      <c r="H8" s="10"/>
      <c r="I8" s="1"/>
      <c r="J8" s="1"/>
      <c r="K8" s="1"/>
      <c r="L8" s="1"/>
      <c r="M8" s="1"/>
      <c r="N8" s="1"/>
    </row>
    <row r="9" spans="1:14" ht="21" customHeight="1" x14ac:dyDescent="0.55000000000000004">
      <c r="A9" s="1"/>
      <c r="B9" s="19" t="s">
        <v>20</v>
      </c>
      <c r="C9" s="20"/>
      <c r="D9" s="21" t="s">
        <v>210</v>
      </c>
      <c r="E9" s="22">
        <f>'ปร.5 (ก)'!G10</f>
        <v>853060</v>
      </c>
      <c r="F9" s="1" t="s">
        <v>211</v>
      </c>
      <c r="G9" s="1"/>
      <c r="H9" s="10"/>
      <c r="I9" s="1"/>
      <c r="J9" s="1"/>
      <c r="K9" s="1"/>
      <c r="L9" s="1"/>
      <c r="M9" s="1"/>
      <c r="N9" s="1"/>
    </row>
    <row r="10" spans="1:14" ht="21" customHeight="1" x14ac:dyDescent="0.5">
      <c r="A10" s="1"/>
      <c r="B10" s="23">
        <v>500000</v>
      </c>
      <c r="C10" s="24">
        <v>1.3090999999999999</v>
      </c>
      <c r="D10" s="25" t="s">
        <v>212</v>
      </c>
      <c r="E10" s="26">
        <v>1000000</v>
      </c>
      <c r="F10" s="27" t="s">
        <v>213</v>
      </c>
      <c r="G10" s="1"/>
      <c r="H10" s="10"/>
      <c r="I10" s="1"/>
      <c r="J10" s="1"/>
      <c r="K10" s="1"/>
      <c r="L10" s="1"/>
      <c r="M10" s="1"/>
      <c r="N10" s="1"/>
    </row>
    <row r="11" spans="1:14" ht="21" customHeight="1" x14ac:dyDescent="0.5">
      <c r="A11" s="1"/>
      <c r="B11" s="23">
        <v>1000000</v>
      </c>
      <c r="C11" s="28">
        <v>1.3067</v>
      </c>
      <c r="D11" s="1"/>
      <c r="E11" s="1"/>
      <c r="F11" s="1"/>
      <c r="G11" s="1"/>
      <c r="H11" s="10"/>
      <c r="I11" s="1"/>
      <c r="J11" s="1"/>
      <c r="K11" s="1"/>
      <c r="L11" s="1"/>
      <c r="M11" s="1"/>
      <c r="N11" s="1"/>
    </row>
    <row r="12" spans="1:14" ht="21" customHeight="1" x14ac:dyDescent="0.5">
      <c r="A12" s="1"/>
      <c r="B12" s="23">
        <v>2000000</v>
      </c>
      <c r="C12" s="29">
        <v>1.3050999999999999</v>
      </c>
      <c r="D12" s="30" t="s">
        <v>214</v>
      </c>
      <c r="E12" s="31">
        <f>VLOOKUP(E8,$B$10:$C$33,2,FALSE)</f>
        <v>1.3090999999999999</v>
      </c>
      <c r="F12" s="1" t="s">
        <v>215</v>
      </c>
      <c r="G12" s="1"/>
      <c r="H12" s="10"/>
      <c r="I12" s="1"/>
      <c r="J12" s="1"/>
      <c r="K12" s="1"/>
      <c r="L12" s="1"/>
      <c r="M12" s="1"/>
      <c r="N12" s="1"/>
    </row>
    <row r="13" spans="1:14" ht="21" customHeight="1" x14ac:dyDescent="0.5">
      <c r="A13" s="1"/>
      <c r="B13" s="23">
        <v>5000000</v>
      </c>
      <c r="C13" s="29">
        <v>1.302</v>
      </c>
      <c r="D13" s="30" t="s">
        <v>216</v>
      </c>
      <c r="E13" s="31">
        <f>VLOOKUP(E10,$B$10:$C$33,2,FALSE)</f>
        <v>1.3067</v>
      </c>
      <c r="F13" s="1" t="s">
        <v>217</v>
      </c>
      <c r="G13" s="1"/>
      <c r="H13" s="10"/>
      <c r="I13" s="1"/>
      <c r="J13" s="1"/>
      <c r="K13" s="1"/>
      <c r="L13" s="1"/>
      <c r="M13" s="1"/>
      <c r="N13" s="1"/>
    </row>
    <row r="14" spans="1:14" ht="21" customHeight="1" x14ac:dyDescent="0.55000000000000004">
      <c r="A14" s="1"/>
      <c r="B14" s="23">
        <v>10000000</v>
      </c>
      <c r="C14" s="29">
        <v>1.296</v>
      </c>
      <c r="D14" s="21" t="s">
        <v>204</v>
      </c>
      <c r="E14" s="32">
        <f>ROUND(E12-(((E12-E13)*(E9-E8))/(E10-E8)),4)</f>
        <v>1.3073999999999999</v>
      </c>
      <c r="F14" s="33" t="s">
        <v>218</v>
      </c>
      <c r="G14" s="1"/>
      <c r="H14" s="10"/>
      <c r="I14" s="1"/>
      <c r="J14" s="1"/>
      <c r="K14" s="1"/>
      <c r="L14" s="1"/>
      <c r="M14" s="1"/>
      <c r="N14" s="1"/>
    </row>
    <row r="15" spans="1:14" ht="21" customHeight="1" x14ac:dyDescent="0.5">
      <c r="A15" s="1"/>
      <c r="B15" s="23">
        <v>15000000</v>
      </c>
      <c r="C15" s="29">
        <v>1.2611000000000001</v>
      </c>
      <c r="D15" s="30" t="s">
        <v>219</v>
      </c>
      <c r="E15" s="34">
        <f>E9*E14</f>
        <v>1115290.6439999999</v>
      </c>
      <c r="F15" s="33"/>
      <c r="G15" s="1"/>
      <c r="H15" s="10"/>
      <c r="I15" s="1"/>
      <c r="J15" s="1"/>
      <c r="K15" s="1"/>
      <c r="L15" s="1"/>
      <c r="M15" s="1"/>
      <c r="N15" s="1"/>
    </row>
    <row r="16" spans="1:14" ht="21" customHeight="1" x14ac:dyDescent="0.5">
      <c r="A16" s="1"/>
      <c r="B16" s="23">
        <v>20000000</v>
      </c>
      <c r="C16" s="29">
        <v>1.2535000000000001</v>
      </c>
      <c r="D16" s="1"/>
      <c r="E16" s="1"/>
      <c r="F16" s="1"/>
      <c r="G16" s="1"/>
      <c r="H16" s="10"/>
      <c r="I16" s="1"/>
      <c r="J16" s="1"/>
      <c r="K16" s="1"/>
      <c r="L16" s="1"/>
      <c r="M16" s="1"/>
      <c r="N16" s="1"/>
    </row>
    <row r="17" spans="1:14" ht="21" customHeight="1" x14ac:dyDescent="0.5">
      <c r="A17" s="1"/>
      <c r="B17" s="23">
        <v>25000000</v>
      </c>
      <c r="C17" s="29">
        <v>1.2264999999999999</v>
      </c>
      <c r="D17" s="329" t="s">
        <v>220</v>
      </c>
      <c r="E17" s="330"/>
      <c r="F17" s="330"/>
      <c r="G17" s="330"/>
      <c r="H17" s="331"/>
      <c r="I17" s="1"/>
      <c r="J17" s="1"/>
      <c r="K17" s="1"/>
      <c r="L17" s="1"/>
      <c r="M17" s="1"/>
      <c r="N17" s="1"/>
    </row>
    <row r="18" spans="1:14" ht="21" customHeight="1" x14ac:dyDescent="0.5">
      <c r="A18" s="1"/>
      <c r="B18" s="23">
        <v>30000000</v>
      </c>
      <c r="C18" s="29">
        <v>1.2181</v>
      </c>
      <c r="D18" s="35"/>
      <c r="E18" s="35"/>
      <c r="F18" s="35"/>
      <c r="G18" s="35"/>
      <c r="H18" s="36"/>
      <c r="I18" s="1"/>
      <c r="J18" s="1"/>
      <c r="K18" s="1"/>
      <c r="L18" s="1"/>
      <c r="M18" s="1"/>
      <c r="N18" s="1"/>
    </row>
    <row r="19" spans="1:14" ht="26.25" customHeight="1" x14ac:dyDescent="0.5">
      <c r="A19" s="1"/>
      <c r="B19" s="37">
        <v>40000000</v>
      </c>
      <c r="C19" s="38">
        <v>1.2161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21" customHeight="1" x14ac:dyDescent="0.5">
      <c r="A20" s="1"/>
      <c r="B20" s="37">
        <v>50000000</v>
      </c>
      <c r="C20" s="38">
        <v>1.2159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21" customHeight="1" x14ac:dyDescent="0.5">
      <c r="A21" s="1"/>
      <c r="B21" s="37">
        <v>60000000</v>
      </c>
      <c r="C21" s="38">
        <v>1.2060999999999999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21" customHeight="1" x14ac:dyDescent="0.5">
      <c r="A22" s="1"/>
      <c r="B22" s="37">
        <v>70000000</v>
      </c>
      <c r="C22" s="38">
        <v>1.2050000000000001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21" customHeight="1" x14ac:dyDescent="0.5">
      <c r="A23" s="1"/>
      <c r="B23" s="37">
        <v>80000000</v>
      </c>
      <c r="C23" s="38">
        <v>1.2050000000000001</v>
      </c>
      <c r="D23" s="39"/>
      <c r="E23" s="40"/>
      <c r="F23" s="33"/>
      <c r="G23" s="1"/>
      <c r="H23" s="1"/>
      <c r="I23" s="1"/>
      <c r="J23" s="1"/>
      <c r="K23" s="1"/>
      <c r="L23" s="1"/>
      <c r="M23" s="1"/>
      <c r="N23" s="1"/>
    </row>
    <row r="24" spans="1:14" ht="21" customHeight="1" x14ac:dyDescent="0.5">
      <c r="A24" s="1"/>
      <c r="B24" s="37">
        <v>90000000</v>
      </c>
      <c r="C24" s="38">
        <v>1.2049000000000001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21" customHeight="1" x14ac:dyDescent="0.5">
      <c r="A25" s="1"/>
      <c r="B25" s="37">
        <v>100000000</v>
      </c>
      <c r="C25" s="38">
        <v>1.2049000000000001</v>
      </c>
      <c r="D25" s="1"/>
      <c r="E25" s="1"/>
      <c r="F25" s="1"/>
      <c r="G25" s="33"/>
      <c r="H25" s="1"/>
      <c r="I25" s="1"/>
      <c r="J25" s="1"/>
      <c r="K25" s="1"/>
      <c r="L25" s="1"/>
      <c r="M25" s="1"/>
      <c r="N25" s="1"/>
    </row>
    <row r="26" spans="1:14" ht="21" customHeight="1" x14ac:dyDescent="0.5">
      <c r="A26" s="1"/>
      <c r="B26" s="37">
        <v>150000000</v>
      </c>
      <c r="C26" s="38">
        <v>1.2022999999999999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21" customHeight="1" x14ac:dyDescent="0.5">
      <c r="A27" s="1"/>
      <c r="B27" s="37">
        <v>200000000</v>
      </c>
      <c r="C27" s="38">
        <v>1.2022999999999999</v>
      </c>
      <c r="D27" s="1"/>
      <c r="E27" s="1"/>
      <c r="F27" s="1"/>
      <c r="G27" s="33"/>
      <c r="H27" s="1"/>
      <c r="I27" s="1"/>
      <c r="J27" s="1"/>
      <c r="K27" s="1"/>
      <c r="L27" s="1"/>
      <c r="M27" s="1"/>
      <c r="N27" s="1"/>
    </row>
    <row r="28" spans="1:14" ht="21" customHeight="1" x14ac:dyDescent="0.5">
      <c r="A28" s="1"/>
      <c r="B28" s="37">
        <v>250000000</v>
      </c>
      <c r="C28" s="38">
        <v>1.2013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21" customHeight="1" x14ac:dyDescent="0.5">
      <c r="A29" s="1"/>
      <c r="B29" s="37">
        <v>300000000</v>
      </c>
      <c r="C29" s="38">
        <v>1.1951000000000001</v>
      </c>
      <c r="D29" s="1"/>
      <c r="E29" s="1"/>
      <c r="F29" s="1"/>
      <c r="G29" s="33"/>
      <c r="H29" s="1"/>
      <c r="I29" s="1"/>
      <c r="J29" s="1"/>
      <c r="K29" s="1"/>
      <c r="L29" s="1"/>
      <c r="M29" s="1"/>
      <c r="N29" s="1"/>
    </row>
    <row r="30" spans="1:14" ht="23.25" customHeight="1" x14ac:dyDescent="0.5">
      <c r="A30" s="1"/>
      <c r="B30" s="37">
        <v>350000000</v>
      </c>
      <c r="C30" s="38">
        <v>1.1866000000000001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23.25" customHeight="1" x14ac:dyDescent="0.5">
      <c r="A31" s="1"/>
      <c r="B31" s="37">
        <v>400000000</v>
      </c>
      <c r="C31" s="38">
        <v>1.1858</v>
      </c>
      <c r="D31" s="1"/>
      <c r="E31" s="1"/>
      <c r="F31" s="1"/>
      <c r="G31" s="33"/>
      <c r="H31" s="1"/>
      <c r="I31" s="1"/>
      <c r="J31" s="1"/>
      <c r="K31" s="1"/>
      <c r="L31" s="1"/>
      <c r="M31" s="1"/>
      <c r="N31" s="1"/>
    </row>
    <row r="32" spans="1:14" ht="23.25" customHeight="1" x14ac:dyDescent="0.5">
      <c r="A32" s="1"/>
      <c r="B32" s="37">
        <v>500000000</v>
      </c>
      <c r="C32" s="38">
        <v>1.1858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23.25" customHeight="1" x14ac:dyDescent="0.5">
      <c r="A33" s="1"/>
      <c r="B33" s="41">
        <v>500000001</v>
      </c>
      <c r="C33" s="38">
        <v>1.1853</v>
      </c>
      <c r="D33" s="1"/>
      <c r="E33" s="1"/>
      <c r="F33" s="1"/>
      <c r="G33" s="33"/>
      <c r="H33" s="1"/>
      <c r="I33" s="1"/>
      <c r="J33" s="1"/>
      <c r="K33" s="1"/>
      <c r="L33" s="1"/>
      <c r="M33" s="1"/>
      <c r="N33" s="1"/>
    </row>
    <row r="34" spans="1:14" ht="21" customHeight="1" x14ac:dyDescent="0.45">
      <c r="A34" s="1"/>
      <c r="B34" s="1"/>
      <c r="C34" s="1"/>
      <c r="D34" s="1"/>
      <c r="E34" s="1"/>
      <c r="F34" s="1"/>
      <c r="G34" s="1"/>
      <c r="H34" s="1"/>
      <c r="I34" s="1"/>
      <c r="J34" s="1"/>
      <c r="K34" s="1" t="s">
        <v>2</v>
      </c>
      <c r="L34" s="1"/>
      <c r="M34" s="1"/>
      <c r="N34" s="1"/>
    </row>
    <row r="35" spans="1:14" ht="21" customHeight="1" x14ac:dyDescent="0.4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21" customHeight="1" x14ac:dyDescent="0.4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21" customHeight="1" x14ac:dyDescent="0.4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21" customHeight="1" x14ac:dyDescent="0.4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21" customHeight="1" x14ac:dyDescent="0.4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21" customHeight="1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21" customHeight="1" x14ac:dyDescent="0.4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21" customHeight="1" x14ac:dyDescent="0.4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21" customHeight="1" x14ac:dyDescent="0.4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21" customHeight="1" x14ac:dyDescent="0.4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21" customHeight="1" x14ac:dyDescent="0.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21" customHeight="1" x14ac:dyDescent="0.4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21" customHeight="1" x14ac:dyDescent="0.4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21" customHeight="1" x14ac:dyDescent="0.4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21" customHeight="1" x14ac:dyDescent="0.4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21" customHeight="1" x14ac:dyDescent="0.4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21" customHeight="1" x14ac:dyDescent="0.4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21" customHeight="1" x14ac:dyDescent="0.4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21" customHeight="1" x14ac:dyDescent="0.4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21" customHeight="1" x14ac:dyDescent="0.4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21" customHeight="1" x14ac:dyDescent="0.45">
      <c r="A55" s="1"/>
      <c r="B55" s="1"/>
      <c r="C55" s="1"/>
      <c r="D55" s="1"/>
      <c r="E55" s="1"/>
      <c r="F55" s="1"/>
      <c r="G55" s="1"/>
      <c r="H55" s="1"/>
      <c r="I55" s="1"/>
      <c r="J55" s="42"/>
      <c r="K55" s="1"/>
      <c r="L55" s="1"/>
      <c r="M55" s="1"/>
      <c r="N55" s="1"/>
    </row>
    <row r="56" spans="1:14" ht="21" customHeight="1" x14ac:dyDescent="0.4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21" customHeight="1" x14ac:dyDescent="0.4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21" customHeight="1" x14ac:dyDescent="0.4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21" customHeight="1" x14ac:dyDescent="0.4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21" customHeight="1" x14ac:dyDescent="0.4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21" customHeight="1" x14ac:dyDescent="0.4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21" customHeight="1" x14ac:dyDescent="0.4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21" customHeight="1" x14ac:dyDescent="0.4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21" customHeight="1" x14ac:dyDescent="0.4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21" customHeight="1" x14ac:dyDescent="0.4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21" customHeight="1" x14ac:dyDescent="0.4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43"/>
      <c r="M66" s="43"/>
      <c r="N66" s="43"/>
    </row>
    <row r="67" spans="1:14" ht="21" customHeight="1" x14ac:dyDescent="0.4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43"/>
      <c r="M67" s="43"/>
      <c r="N67" s="43"/>
    </row>
    <row r="68" spans="1:14" ht="21" customHeight="1" x14ac:dyDescent="0.4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43"/>
      <c r="M68" s="43"/>
      <c r="N68" s="43"/>
    </row>
    <row r="69" spans="1:14" ht="21" customHeight="1" x14ac:dyDescent="0.4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43"/>
      <c r="M69" s="43"/>
      <c r="N69" s="43"/>
    </row>
    <row r="70" spans="1:14" ht="21" customHeight="1" x14ac:dyDescent="0.4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43"/>
      <c r="M70" s="43"/>
      <c r="N70" s="43"/>
    </row>
    <row r="71" spans="1:14" ht="21" customHeight="1" x14ac:dyDescent="0.4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43"/>
      <c r="M71" s="43"/>
      <c r="N71" s="43"/>
    </row>
    <row r="72" spans="1:14" ht="21" customHeight="1" x14ac:dyDescent="0.4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21" customHeight="1" x14ac:dyDescent="0.4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21" customHeight="1" x14ac:dyDescent="0.4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21" customHeight="1" x14ac:dyDescent="0.4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21" customHeight="1" x14ac:dyDescent="0.4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21" customHeight="1" x14ac:dyDescent="0.4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21" customHeight="1" x14ac:dyDescent="0.4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21" customHeight="1" x14ac:dyDescent="0.4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21" customHeight="1" x14ac:dyDescent="0.4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21" customHeight="1" x14ac:dyDescent="0.4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21" customHeight="1" x14ac:dyDescent="0.4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21" customHeight="1" x14ac:dyDescent="0.4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21" customHeight="1" x14ac:dyDescent="0.4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21" customHeight="1" x14ac:dyDescent="0.4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21" customHeight="1" x14ac:dyDescent="0.4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21" customHeight="1" x14ac:dyDescent="0.4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21" customHeight="1" x14ac:dyDescent="0.4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21" customHeight="1" x14ac:dyDescent="0.4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21" customHeight="1" x14ac:dyDescent="0.4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21" customHeight="1" x14ac:dyDescent="0.4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21" customHeight="1" x14ac:dyDescent="0.4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21" customHeight="1" x14ac:dyDescent="0.4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21" customHeight="1" x14ac:dyDescent="0.4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21" customHeight="1" x14ac:dyDescent="0.4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21" customHeight="1" x14ac:dyDescent="0.4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21" customHeight="1" x14ac:dyDescent="0.4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21" customHeight="1" x14ac:dyDescent="0.4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21" customHeight="1" x14ac:dyDescent="0.4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21" customHeight="1" x14ac:dyDescent="0.4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6">
    <mergeCell ref="D17:H17"/>
    <mergeCell ref="B1:C1"/>
    <mergeCell ref="B2:C2"/>
    <mergeCell ref="D2:H2"/>
    <mergeCell ref="D4:F4"/>
    <mergeCell ref="E6:F6"/>
  </mergeCells>
  <pageMargins left="0.15748031496062992" right="0.23622047244094491" top="7.874015748031496E-2" bottom="0.31496062992125984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5</vt:i4>
      </vt:variant>
    </vt:vector>
  </HeadingPairs>
  <TitlesOfParts>
    <vt:vector size="11" baseType="lpstr">
      <vt:lpstr>ปร.6</vt:lpstr>
      <vt:lpstr>ปร.5 (ก)</vt:lpstr>
      <vt:lpstr>ปร.4 (ก)</vt:lpstr>
      <vt:lpstr>ปร.5 (ข)</vt:lpstr>
      <vt:lpstr>ปร.4 (ข)</vt:lpstr>
      <vt:lpstr>Factor F</vt:lpstr>
      <vt:lpstr>'ปร.4 (ก)'!Print_Area</vt:lpstr>
      <vt:lpstr>'ปร.4 (ข)'!Print_Area</vt:lpstr>
      <vt:lpstr>'ปร.5 (ก)'!Print_Area</vt:lpstr>
      <vt:lpstr>'ปร.5 (ข)'!Print_Area</vt:lpstr>
      <vt:lpstr>ปร.6!Print_Area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ผลงาน</dc:title>
  <dc:creator>dumnern</dc:creator>
  <cp:lastModifiedBy>User</cp:lastModifiedBy>
  <cp:lastPrinted>2024-11-22T05:25:15Z</cp:lastPrinted>
  <dcterms:created xsi:type="dcterms:W3CDTF">2001-05-03T08:00:06Z</dcterms:created>
  <dcterms:modified xsi:type="dcterms:W3CDTF">2025-01-08T07:28:21Z</dcterms:modified>
</cp:coreProperties>
</file>