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reeyanun.joo\New_Job@everyday\ก่อสร้าง Tower ที่พัก 14 ล้าน\ทาวน์เฮ้าส์\นำข้อมูลขึ้นระบบ e-gp\"/>
    </mc:Choice>
  </mc:AlternateContent>
  <bookViews>
    <workbookView xWindow="0" yWindow="0" windowWidth="12180" windowHeight="9630"/>
  </bookViews>
  <sheets>
    <sheet name="ปร4 - eGP" sheetId="15" r:id="rId1"/>
    <sheet name="ปร5 - eGP" sheetId="16" r:id="rId2"/>
    <sheet name="Sheet2" sheetId="2" state="hidden" r:id="rId3"/>
    <sheet name="Sheet4" sheetId="4" state="hidden" r:id="rId4"/>
    <sheet name="Sheet5" sheetId="5" state="hidden" r:id="rId5"/>
    <sheet name="Sheet6" sheetId="6" state="hidden" r:id="rId6"/>
    <sheet name="Sheet7" sheetId="7" state="hidden" r:id="rId7"/>
    <sheet name="Sheet8" sheetId="8" state="hidden" r:id="rId8"/>
  </sheets>
  <definedNames>
    <definedName name="_xlnm.Print_Area" localSheetId="5">Sheet6!$A$1:$G$38</definedName>
  </definedNames>
  <calcPr calcId="152511"/>
</workbook>
</file>

<file path=xl/calcChain.xml><?xml version="1.0" encoding="utf-8"?>
<calcChain xmlns="http://schemas.openxmlformats.org/spreadsheetml/2006/main">
  <c r="H45" i="15" l="1"/>
  <c r="H46" i="15"/>
  <c r="F271" i="15" l="1"/>
  <c r="H271" i="15"/>
  <c r="H301" i="15"/>
  <c r="F301" i="15"/>
  <c r="H300" i="15"/>
  <c r="F300" i="15"/>
  <c r="H299" i="15"/>
  <c r="H298" i="15"/>
  <c r="F298" i="15"/>
  <c r="H297" i="15"/>
  <c r="F297" i="15"/>
  <c r="H296" i="15"/>
  <c r="E296" i="15"/>
  <c r="F296" i="15" s="1"/>
  <c r="H295" i="15"/>
  <c r="F295" i="15"/>
  <c r="H294" i="15"/>
  <c r="F294" i="15"/>
  <c r="H293" i="15"/>
  <c r="F293" i="15"/>
  <c r="H292" i="15"/>
  <c r="F292" i="15"/>
  <c r="F274" i="15"/>
  <c r="H274" i="15"/>
  <c r="F275" i="15"/>
  <c r="H275" i="15"/>
  <c r="F276" i="15"/>
  <c r="H276" i="15"/>
  <c r="F277" i="15"/>
  <c r="H277" i="15"/>
  <c r="F278" i="15"/>
  <c r="H278" i="15"/>
  <c r="F279" i="15"/>
  <c r="H279" i="15"/>
  <c r="F280" i="15"/>
  <c r="H280" i="15"/>
  <c r="F281" i="15"/>
  <c r="H281" i="15"/>
  <c r="H270" i="15"/>
  <c r="F270" i="15"/>
  <c r="H269" i="15"/>
  <c r="F269" i="15"/>
  <c r="H268" i="15"/>
  <c r="F268" i="15"/>
  <c r="H267" i="15"/>
  <c r="F267" i="15"/>
  <c r="H266" i="15"/>
  <c r="F266" i="15"/>
  <c r="H253" i="15"/>
  <c r="F253" i="15"/>
  <c r="H252" i="15"/>
  <c r="F252" i="15"/>
  <c r="H251" i="15"/>
  <c r="F251" i="15"/>
  <c r="H248" i="15"/>
  <c r="F248" i="15"/>
  <c r="H247" i="15"/>
  <c r="F247" i="15"/>
  <c r="H246" i="15"/>
  <c r="F246" i="15"/>
  <c r="H245" i="15"/>
  <c r="F245" i="15"/>
  <c r="H244" i="15"/>
  <c r="F244" i="15"/>
  <c r="H243" i="15"/>
  <c r="F243" i="15"/>
  <c r="H242" i="15"/>
  <c r="F242" i="15"/>
  <c r="H241" i="15"/>
  <c r="F241" i="15"/>
  <c r="H240" i="15"/>
  <c r="F240" i="15"/>
  <c r="H228" i="15"/>
  <c r="F228" i="15"/>
  <c r="H227" i="15"/>
  <c r="F227" i="15"/>
  <c r="H226" i="15"/>
  <c r="F226" i="15"/>
  <c r="H223" i="15"/>
  <c r="F223" i="15"/>
  <c r="H222" i="15"/>
  <c r="F222" i="15"/>
  <c r="H221" i="15"/>
  <c r="F221" i="15"/>
  <c r="H220" i="15"/>
  <c r="F220" i="15"/>
  <c r="H219" i="15"/>
  <c r="F219" i="15"/>
  <c r="H218" i="15"/>
  <c r="F218" i="15"/>
  <c r="H217" i="15"/>
  <c r="F217" i="15"/>
  <c r="H123" i="15"/>
  <c r="E123" i="15"/>
  <c r="F123" i="15" s="1"/>
  <c r="H122" i="15"/>
  <c r="F122" i="15"/>
  <c r="H121" i="15"/>
  <c r="F121" i="15"/>
  <c r="H120" i="15"/>
  <c r="F120" i="15"/>
  <c r="H118" i="15"/>
  <c r="F118" i="15"/>
  <c r="H117" i="15"/>
  <c r="F117" i="15"/>
  <c r="H116" i="15"/>
  <c r="F116" i="15"/>
  <c r="H115" i="15"/>
  <c r="F115" i="15"/>
  <c r="H114" i="15"/>
  <c r="F114" i="15"/>
  <c r="H111" i="15"/>
  <c r="F111" i="15"/>
  <c r="H110" i="15"/>
  <c r="F110" i="15"/>
  <c r="I120" i="15" l="1"/>
  <c r="I276" i="15"/>
  <c r="I269" i="15"/>
  <c r="I281" i="15"/>
  <c r="I275" i="15"/>
  <c r="I279" i="15"/>
  <c r="I277" i="15"/>
  <c r="I297" i="15"/>
  <c r="I222" i="15"/>
  <c r="I267" i="15"/>
  <c r="I118" i="15"/>
  <c r="I295" i="15"/>
  <c r="I114" i="15"/>
  <c r="I271" i="15"/>
  <c r="I117" i="15"/>
  <c r="I110" i="15"/>
  <c r="I223" i="15"/>
  <c r="I248" i="15"/>
  <c r="I268" i="15"/>
  <c r="I278" i="15"/>
  <c r="I292" i="15"/>
  <c r="I298" i="15"/>
  <c r="I300" i="15"/>
  <c r="I228" i="15"/>
  <c r="I227" i="15"/>
  <c r="I244" i="15"/>
  <c r="I270" i="15"/>
  <c r="I220" i="15"/>
  <c r="I115" i="15"/>
  <c r="I221" i="15"/>
  <c r="I240" i="15"/>
  <c r="I266" i="15"/>
  <c r="I280" i="15"/>
  <c r="I296" i="15"/>
  <c r="I116" i="15"/>
  <c r="I241" i="15"/>
  <c r="I274" i="15"/>
  <c r="I218" i="15"/>
  <c r="I219" i="15"/>
  <c r="I247" i="15"/>
  <c r="I246" i="15"/>
  <c r="I245" i="15"/>
  <c r="I226" i="15"/>
  <c r="I243" i="15"/>
  <c r="I242" i="15"/>
  <c r="I294" i="15"/>
  <c r="I293" i="15"/>
  <c r="I301" i="15"/>
  <c r="I253" i="15"/>
  <c r="I252" i="15"/>
  <c r="I251" i="15"/>
  <c r="I217" i="15"/>
  <c r="I121" i="15"/>
  <c r="I122" i="15"/>
  <c r="I123" i="15"/>
  <c r="I111" i="15"/>
  <c r="F90" i="15"/>
  <c r="H98" i="15"/>
  <c r="F98" i="15"/>
  <c r="H97" i="15"/>
  <c r="F97" i="15"/>
  <c r="H96" i="15"/>
  <c r="F96" i="15"/>
  <c r="H95" i="15"/>
  <c r="F95" i="15"/>
  <c r="H94" i="15"/>
  <c r="E94" i="15"/>
  <c r="H91" i="15"/>
  <c r="F91" i="15"/>
  <c r="H90" i="15"/>
  <c r="H89" i="15"/>
  <c r="F89" i="15"/>
  <c r="H88" i="15"/>
  <c r="F88" i="15"/>
  <c r="H85" i="15"/>
  <c r="F85" i="15"/>
  <c r="H84" i="15"/>
  <c r="F84" i="15"/>
  <c r="F66" i="15"/>
  <c r="H71" i="15"/>
  <c r="F71" i="15"/>
  <c r="H70" i="15"/>
  <c r="F70" i="15"/>
  <c r="H69" i="15"/>
  <c r="H68" i="15"/>
  <c r="F68" i="15"/>
  <c r="H67" i="15"/>
  <c r="F67" i="15"/>
  <c r="H66" i="15"/>
  <c r="H63" i="15"/>
  <c r="F63" i="15"/>
  <c r="H62" i="15"/>
  <c r="F62" i="15"/>
  <c r="H61" i="15"/>
  <c r="F61" i="15"/>
  <c r="H60" i="15"/>
  <c r="F60" i="15"/>
  <c r="H59" i="15"/>
  <c r="F59" i="15"/>
  <c r="F46" i="15"/>
  <c r="F45" i="15"/>
  <c r="H44" i="15"/>
  <c r="F44" i="15"/>
  <c r="H40" i="15"/>
  <c r="H39" i="15"/>
  <c r="H38" i="15"/>
  <c r="H37" i="15"/>
  <c r="H36" i="15"/>
  <c r="H35" i="15"/>
  <c r="H34" i="15"/>
  <c r="H33" i="15"/>
  <c r="H32" i="15"/>
  <c r="H21" i="15"/>
  <c r="H20" i="15"/>
  <c r="H19" i="15"/>
  <c r="H18" i="15"/>
  <c r="H17" i="15"/>
  <c r="H16" i="15"/>
  <c r="H15" i="15"/>
  <c r="H14" i="15"/>
  <c r="H13" i="15"/>
  <c r="H12" i="15"/>
  <c r="I95" i="15" l="1"/>
  <c r="I272" i="15"/>
  <c r="I68" i="15"/>
  <c r="I97" i="15"/>
  <c r="F94" i="15"/>
  <c r="I94" i="15" s="1"/>
  <c r="E299" i="15"/>
  <c r="F299" i="15" s="1"/>
  <c r="I299" i="15" s="1"/>
  <c r="I70" i="15"/>
  <c r="I63" i="15"/>
  <c r="I85" i="15"/>
  <c r="I67" i="15"/>
  <c r="I60" i="15"/>
  <c r="F69" i="15"/>
  <c r="I69" i="15" s="1"/>
  <c r="I61" i="15"/>
  <c r="I84" i="15"/>
  <c r="I91" i="15"/>
  <c r="I96" i="15"/>
  <c r="I88" i="15"/>
  <c r="I89" i="15"/>
  <c r="I90" i="15"/>
  <c r="I98" i="15"/>
  <c r="I66" i="15"/>
  <c r="I71" i="15"/>
  <c r="I62" i="15"/>
  <c r="I59" i="15"/>
  <c r="I44" i="15"/>
  <c r="I45" i="15"/>
  <c r="I46" i="15"/>
  <c r="I86" i="15" l="1"/>
  <c r="I92" i="15"/>
  <c r="P16" i="16" l="1"/>
  <c r="V15" i="16" l="1"/>
  <c r="H254" i="15"/>
  <c r="F254" i="15"/>
  <c r="H216" i="15"/>
  <c r="F216" i="15"/>
  <c r="H215" i="15"/>
  <c r="F215" i="15"/>
  <c r="H214" i="15"/>
  <c r="F214" i="15"/>
  <c r="H203" i="15"/>
  <c r="F203" i="15"/>
  <c r="H202" i="15"/>
  <c r="F202" i="15"/>
  <c r="H201" i="15"/>
  <c r="F201" i="15"/>
  <c r="H200" i="15"/>
  <c r="F200" i="15"/>
  <c r="H199" i="15"/>
  <c r="F199" i="15"/>
  <c r="H198" i="15"/>
  <c r="F198" i="15"/>
  <c r="H197" i="15"/>
  <c r="F197" i="15"/>
  <c r="H196" i="15"/>
  <c r="F196" i="15"/>
  <c r="H193" i="15"/>
  <c r="F193" i="15"/>
  <c r="H192" i="15"/>
  <c r="F192" i="15"/>
  <c r="H191" i="15"/>
  <c r="F191" i="15"/>
  <c r="H190" i="15"/>
  <c r="F190" i="15"/>
  <c r="H189" i="15"/>
  <c r="F189" i="15"/>
  <c r="H188" i="15"/>
  <c r="F188" i="15"/>
  <c r="H175" i="15"/>
  <c r="F175" i="15"/>
  <c r="H174" i="15"/>
  <c r="F174" i="15"/>
  <c r="H173" i="15"/>
  <c r="F173" i="15"/>
  <c r="H169" i="15"/>
  <c r="F169" i="15"/>
  <c r="H168" i="15"/>
  <c r="F168" i="15"/>
  <c r="H167" i="15"/>
  <c r="F167" i="15"/>
  <c r="H166" i="15"/>
  <c r="F166" i="15"/>
  <c r="H165" i="15"/>
  <c r="F165" i="15"/>
  <c r="H164" i="15"/>
  <c r="F164" i="15"/>
  <c r="H163" i="15"/>
  <c r="F163" i="15"/>
  <c r="H162" i="15"/>
  <c r="F162" i="15"/>
  <c r="H150" i="15"/>
  <c r="F150" i="15"/>
  <c r="H149" i="15"/>
  <c r="F149" i="15"/>
  <c r="H148" i="15"/>
  <c r="F148" i="15"/>
  <c r="H147" i="15"/>
  <c r="F147" i="15"/>
  <c r="H146" i="15"/>
  <c r="F146" i="15"/>
  <c r="H143" i="15"/>
  <c r="F143" i="15"/>
  <c r="H142" i="15"/>
  <c r="F142" i="15"/>
  <c r="H141" i="15"/>
  <c r="F141" i="15"/>
  <c r="H140" i="15"/>
  <c r="F140" i="15"/>
  <c r="H139" i="15"/>
  <c r="F139" i="15"/>
  <c r="H138" i="15"/>
  <c r="F138" i="15"/>
  <c r="H137" i="15"/>
  <c r="F137" i="15"/>
  <c r="H136" i="15"/>
  <c r="F136" i="15"/>
  <c r="F40" i="15"/>
  <c r="I40" i="15" s="1"/>
  <c r="F39" i="15"/>
  <c r="I39" i="15" s="1"/>
  <c r="F38" i="15"/>
  <c r="I38" i="15" s="1"/>
  <c r="F37" i="15"/>
  <c r="I37" i="15" s="1"/>
  <c r="F36" i="15"/>
  <c r="I36" i="15" s="1"/>
  <c r="F35" i="15"/>
  <c r="I35" i="15" s="1"/>
  <c r="F34" i="15"/>
  <c r="I34" i="15" s="1"/>
  <c r="F33" i="15"/>
  <c r="I33" i="15" s="1"/>
  <c r="F32" i="15"/>
  <c r="I32" i="15" s="1"/>
  <c r="F21" i="15"/>
  <c r="I21" i="15" s="1"/>
  <c r="F20" i="15"/>
  <c r="I20" i="15" s="1"/>
  <c r="F19" i="15"/>
  <c r="I19" i="15" s="1"/>
  <c r="F18" i="15"/>
  <c r="I18" i="15" s="1"/>
  <c r="F17" i="15"/>
  <c r="I17" i="15" s="1"/>
  <c r="F16" i="15"/>
  <c r="I16" i="15" s="1"/>
  <c r="F15" i="15"/>
  <c r="I15" i="15" s="1"/>
  <c r="F14" i="15"/>
  <c r="I14" i="15" s="1"/>
  <c r="F13" i="15"/>
  <c r="I13" i="15" s="1"/>
  <c r="F12" i="15"/>
  <c r="I12" i="15" s="1"/>
  <c r="I197" i="15" l="1"/>
  <c r="I163" i="15"/>
  <c r="I138" i="15"/>
  <c r="I215" i="15"/>
  <c r="I143" i="15"/>
  <c r="I201" i="15"/>
  <c r="I188" i="15"/>
  <c r="I162" i="15"/>
  <c r="I198" i="15"/>
  <c r="I192" i="15"/>
  <c r="I139" i="15"/>
  <c r="I173" i="15"/>
  <c r="I169" i="15"/>
  <c r="I140" i="15"/>
  <c r="I164" i="15"/>
  <c r="I165" i="15"/>
  <c r="I148" i="15"/>
  <c r="I141" i="15"/>
  <c r="I216" i="15"/>
  <c r="I189" i="15"/>
  <c r="I149" i="15"/>
  <c r="I142" i="15"/>
  <c r="I166" i="15"/>
  <c r="I146" i="15"/>
  <c r="I137" i="15"/>
  <c r="I150" i="15"/>
  <c r="I168" i="15"/>
  <c r="I147" i="15"/>
  <c r="I167" i="15"/>
  <c r="I202" i="15"/>
  <c r="I214" i="15"/>
  <c r="I136" i="15"/>
  <c r="I191" i="15"/>
  <c r="I199" i="15"/>
  <c r="I254" i="15"/>
  <c r="I203" i="15"/>
  <c r="I200" i="15"/>
  <c r="I196" i="15"/>
  <c r="I174" i="15"/>
  <c r="I175" i="15"/>
  <c r="I193" i="15"/>
  <c r="I190" i="15"/>
  <c r="I302" i="15"/>
  <c r="I64" i="15"/>
  <c r="I249" i="15"/>
  <c r="I112" i="15"/>
  <c r="I41" i="15"/>
  <c r="I124" i="15"/>
  <c r="I176" i="15" l="1"/>
  <c r="I224" i="15"/>
  <c r="I194" i="15"/>
  <c r="I144" i="15"/>
  <c r="I170" i="15"/>
  <c r="I255" i="15"/>
  <c r="I303" i="15" l="1"/>
  <c r="E18" i="16" s="1"/>
  <c r="N16" i="16" l="1"/>
  <c r="N21" i="16" s="1"/>
  <c r="F13" i="16" s="1"/>
  <c r="G13" i="16" s="1"/>
  <c r="F20" i="6"/>
  <c r="F20" i="5"/>
  <c r="F20" i="4"/>
  <c r="F20" i="2"/>
  <c r="G18" i="16" l="1"/>
  <c r="G25" i="16" s="1"/>
  <c r="G26" i="16" s="1"/>
  <c r="E27" i="16" s="1"/>
</calcChain>
</file>

<file path=xl/sharedStrings.xml><?xml version="1.0" encoding="utf-8"?>
<sst xmlns="http://schemas.openxmlformats.org/spreadsheetml/2006/main" count="720" uniqueCount="306">
  <si>
    <t xml:space="preserve">หน่วย : บาท  </t>
  </si>
  <si>
    <t>ลำดับที่</t>
  </si>
  <si>
    <t>รายการ</t>
  </si>
  <si>
    <t>ค่าก่อสร้าง</t>
  </si>
  <si>
    <t>หมายเหตุ</t>
  </si>
  <si>
    <t>รวมค่าก่อสร้างทั้งโครงการ/งานก่อสร้าง</t>
  </si>
  <si>
    <t>สรุป</t>
  </si>
  <si>
    <t xml:space="preserve">แบบเลขที่   </t>
  </si>
  <si>
    <t>ประมาณราคา</t>
  </si>
  <si>
    <t xml:space="preserve">       ตรวจ</t>
  </si>
  <si>
    <t>หน.งานสถาปัตยกรรม</t>
  </si>
  <si>
    <t xml:space="preserve">(นางสาวแสงสูรย์  วรรณ์ประเสริฐ) </t>
  </si>
  <si>
    <t>หน.ฝ่ายสถาปัตยกรรม</t>
  </si>
  <si>
    <t xml:space="preserve"> (นายจักรพันธ์  ดวงเลขา) </t>
  </si>
  <si>
    <t>ผอ.ส่วนควบคุมการก่อสร้าง</t>
  </si>
  <si>
    <t xml:space="preserve"> (นายณัฐวุฒิ  สติใหม่) </t>
  </si>
  <si>
    <t>ผอ.สำนักช่าง</t>
  </si>
  <si>
    <t xml:space="preserve"> (นายบุญส่ง  สุทธิโคตร) </t>
  </si>
  <si>
    <r>
      <t xml:space="preserve">แบบ ปร.4    ที่แนบ        มีจำนวน     </t>
    </r>
    <r>
      <rPr>
        <sz val="14"/>
        <rFont val="TH SarabunPSK"/>
        <family val="2"/>
      </rPr>
      <t xml:space="preserve">    </t>
    </r>
    <r>
      <rPr>
        <b/>
        <sz val="14"/>
        <rFont val="TH SarabunPSK"/>
        <family val="2"/>
      </rPr>
      <t xml:space="preserve">   หน้า</t>
    </r>
  </si>
  <si>
    <t>งานทาสีภายนอกอาคาร</t>
  </si>
  <si>
    <t>แบบสรุปราคางานก่อสร้างอาคาร</t>
  </si>
  <si>
    <r>
      <t xml:space="preserve">คำนวณราคาโดย             </t>
    </r>
    <r>
      <rPr>
        <sz val="14"/>
        <color indexed="8"/>
        <rFont val="TH SarabunPSK"/>
        <family val="2"/>
      </rPr>
      <t xml:space="preserve">                                                     </t>
    </r>
    <r>
      <rPr>
        <b/>
        <sz val="14"/>
        <color indexed="8"/>
        <rFont val="TH SarabunPSK"/>
        <family val="2"/>
      </rPr>
      <t>เมื่อวันที่</t>
    </r>
    <r>
      <rPr>
        <sz val="14"/>
        <color indexed="8"/>
        <rFont val="TH SarabunPSK"/>
        <family val="2"/>
      </rPr>
      <t xml:space="preserve">        </t>
    </r>
    <r>
      <rPr>
        <b/>
        <sz val="14"/>
        <color indexed="8"/>
        <rFont val="TH SarabunPSK"/>
        <family val="2"/>
      </rPr>
      <t>เดือน</t>
    </r>
    <r>
      <rPr>
        <sz val="14"/>
        <color indexed="8"/>
        <rFont val="TH SarabunPSK"/>
        <family val="2"/>
      </rPr>
      <t xml:space="preserve">               </t>
    </r>
    <r>
      <rPr>
        <b/>
        <sz val="14"/>
        <color indexed="8"/>
        <rFont val="TH SarabunPSK"/>
        <family val="2"/>
      </rPr>
      <t xml:space="preserve"> พ.ศ.</t>
    </r>
    <r>
      <rPr>
        <sz val="14"/>
        <color indexed="8"/>
        <rFont val="TH SarabunPSK"/>
        <family val="2"/>
      </rPr>
      <t xml:space="preserve">   2567</t>
    </r>
  </si>
  <si>
    <t xml:space="preserve"> ราคา </t>
  </si>
  <si>
    <r>
      <t xml:space="preserve">หน่วยงานเจ้าของโครงการ/งานก่อสร้าง      </t>
    </r>
    <r>
      <rPr>
        <sz val="14"/>
        <color indexed="8"/>
        <rFont val="TH SarabunPSK"/>
        <family val="2"/>
      </rPr>
      <t xml:space="preserve"> กองยุทศาสตร์และแผนงาน</t>
    </r>
  </si>
  <si>
    <r>
      <t xml:space="preserve">สถานที่ก่อสร้าง  </t>
    </r>
    <r>
      <rPr>
        <sz val="14"/>
        <color indexed="8"/>
        <rFont val="TH SarabunPSK"/>
        <family val="2"/>
      </rPr>
      <t>อาคารประชาสัมพันธ์เทศบาลนครนครราชสีมา</t>
    </r>
  </si>
  <si>
    <r>
      <t xml:space="preserve">ชื่อโครงการ/งานก่อสร้าง   </t>
    </r>
    <r>
      <rPr>
        <sz val="14"/>
        <color indexed="8"/>
        <rFont val="TH SarabunPSK"/>
        <family val="2"/>
      </rPr>
      <t>ปรับปรุงทาสีอาคารประชาสัมพันธ์เทศบาลนครนครราชสีมา</t>
    </r>
  </si>
  <si>
    <t>ปรับปรุงทาสีอาคารประชาสัมพันธ์เทศบาลนครนครราชสีมา</t>
  </si>
  <si>
    <t>(หนึ่งแสนห้าหมื่นบาทถ้วน)</t>
  </si>
  <si>
    <t xml:space="preserve">(นาธีรยุทธ  ลิ้มในเมือง) </t>
  </si>
  <si>
    <t>ผู้ช่วยสถาปนิก</t>
  </si>
  <si>
    <r>
      <t xml:space="preserve">หน่วยงานเจ้าของโครงการ/งานก่อสร้าง      </t>
    </r>
    <r>
      <rPr>
        <sz val="14"/>
        <color indexed="8"/>
        <rFont val="TH SarabunPSK"/>
        <family val="2"/>
      </rPr>
      <t xml:space="preserve"> สำนักนักปลัดเทศบาล</t>
    </r>
  </si>
  <si>
    <r>
      <t xml:space="preserve">ชื่อโครงการ/งานก่อสร้าง   </t>
    </r>
    <r>
      <rPr>
        <sz val="14"/>
        <color indexed="8"/>
        <rFont val="TH SarabunPSK"/>
        <family val="2"/>
      </rPr>
      <t>ปรับปรุงทาสีอาคารสำนักช่างเทศบาลนครนครราชสีมา</t>
    </r>
  </si>
  <si>
    <t>(สี่แสนบาทถ้วน)</t>
  </si>
  <si>
    <r>
      <t xml:space="preserve">สถานที่ก่อสร้าง  </t>
    </r>
    <r>
      <rPr>
        <sz val="14"/>
        <color indexed="8"/>
        <rFont val="TH SarabunPSK"/>
        <family val="2"/>
      </rPr>
      <t>อาคารสำนักช่างเทศบาลนครนครราชสีมา</t>
    </r>
  </si>
  <si>
    <r>
      <t xml:space="preserve">ชื่อโครงการ/งานก่อสร้าง   </t>
    </r>
    <r>
      <rPr>
        <sz val="14"/>
        <color indexed="8"/>
        <rFont val="TH SarabunPSK"/>
        <family val="2"/>
      </rPr>
      <t>ปรับปรุงทาสีอาคารกาญจนาภิเษก</t>
    </r>
  </si>
  <si>
    <t>ปรับปรุงทาสีอาคารสำนักช่างเทศบาลนครนครราชสีมา</t>
  </si>
  <si>
    <t>ปรับปรุงทาสีอาคารกาญจนาภิเษก</t>
  </si>
  <si>
    <t>(สามแสนบาทถ้วน)</t>
  </si>
  <si>
    <r>
      <t xml:space="preserve">สถานที่ก่อสร้าง  </t>
    </r>
    <r>
      <rPr>
        <sz val="14"/>
        <color indexed="8"/>
        <rFont val="TH SarabunPSK"/>
        <family val="2"/>
      </rPr>
      <t>ภายในพื้นที่เทศบาลนครนครราชสีมา</t>
    </r>
  </si>
  <si>
    <t>(สองล้านบาทถ้วน)</t>
  </si>
  <si>
    <t>ห้องน้ำชาย จำนวน 5 ห้อง ห้องน้ำหญิง จำนวน 5 ห้อง</t>
  </si>
  <si>
    <t>ห้องน้ำผู้พิการ จำนวน 2 ห้อง</t>
  </si>
  <si>
    <t xml:space="preserve">โดยมีขนาดอาคาร กว้าง 5.50 ม. ยาว 19.00 ม. </t>
  </si>
  <si>
    <r>
      <t xml:space="preserve">ชื่อโครงการ/งานก่อสร้าง   </t>
    </r>
    <r>
      <rPr>
        <sz val="14"/>
        <color indexed="8"/>
        <rFont val="TH SarabunPSK"/>
        <family val="2"/>
      </rPr>
      <t>ห้องน้ำบริเวณบ้านพักรองปลัดเทศบาลเดิม และพื้นที่จอดรถ</t>
    </r>
  </si>
  <si>
    <t>หรือมีพื้นที่ไม่น้อยกว่า 104.5 ตรม. และที่จอดรถ</t>
  </si>
  <si>
    <t>ก่อสร้างห้องน้ำห้องน้ำบริเวณบ้านพักรองปลัดเทศบาลเดิม</t>
  </si>
  <si>
    <t>ค่าภาษีมูลค่าเพิ่ม   7%</t>
  </si>
  <si>
    <t>เงินประกันผลงาน  0%</t>
  </si>
  <si>
    <t>เงินล่วงหน้าจ่าย    0%</t>
  </si>
  <si>
    <t>เงื่อนไขการใช้ตางราง Factor.F</t>
  </si>
  <si>
    <t>Factor. F</t>
  </si>
  <si>
    <t>ค่างานต้นทุน</t>
  </si>
  <si>
    <t>กลุ่มงานที่ 1 / งานสถาปัตยกรรม</t>
  </si>
  <si>
    <t>แบบสรุปค่าก่อสร้าง</t>
  </si>
  <si>
    <t>ค่าวัสดุและแรงงาน</t>
  </si>
  <si>
    <t>จำนวนเงิน</t>
  </si>
  <si>
    <t>ราคาต่อหน่วย</t>
  </si>
  <si>
    <t>รวม</t>
  </si>
  <si>
    <t>ค่าแรงงาน</t>
  </si>
  <si>
    <t>ค่าวัสดุ</t>
  </si>
  <si>
    <t>หน่วย</t>
  </si>
  <si>
    <t>จำนวน</t>
  </si>
  <si>
    <t>หน่วย : บาท</t>
  </si>
  <si>
    <t>แบบแสดงรายการ ปริมาณงาน และราคา</t>
  </si>
  <si>
    <t>งานรื้อถอน</t>
  </si>
  <si>
    <t>รวมงานรื้อถอน</t>
  </si>
  <si>
    <t>กก.</t>
  </si>
  <si>
    <t>อัน</t>
  </si>
  <si>
    <t>งานฝ้าเพดาน</t>
  </si>
  <si>
    <t>งานประตู - หน้าต่าง</t>
  </si>
  <si>
    <t>ชุด</t>
  </si>
  <si>
    <t>งานสุขภัณฑ์</t>
  </si>
  <si>
    <t>ถัง</t>
  </si>
  <si>
    <t>ท่อน</t>
  </si>
  <si>
    <t>จุด</t>
  </si>
  <si>
    <t xml:space="preserve">รื้อถอนหลังคา ฝ้าเพดาน วัสดุปูพื้น ประตู – หน้าต่าง สุขภัณฑ์ </t>
  </si>
  <si>
    <t xml:space="preserve">ระบบไฟฟ้าแสงสว่าง และงานสุขาภิบาลของเดิม </t>
  </si>
  <si>
    <t xml:space="preserve">พร้อมทำการติดตั้งใหม่ พื้นที่ใช้สอยอาคารรวมไม่น้อยกว่า </t>
  </si>
  <si>
    <t>350 ตารางเมตร</t>
  </si>
  <si>
    <t>พื้น คสล.วางบนดิน</t>
  </si>
  <si>
    <t>ตรม.</t>
  </si>
  <si>
    <t>บ่อเกรอะ/บ่อซึม</t>
  </si>
  <si>
    <t>โครงหลังคาเหล็ก (ทุกรูปทรงของหลังคา)</t>
  </si>
  <si>
    <t>วัสดุมุงหลังคา (กระเบื้องลอนคู่)</t>
  </si>
  <si>
    <t>วัสดุมุงหลังคา (กระเบื้องคอนกรีต)</t>
  </si>
  <si>
    <t>ผนังกรุกระเบื้องเคลือบ</t>
  </si>
  <si>
    <t>ผนังก่ออิฐฉาบปูนหนาครึ่งแผ่น</t>
  </si>
  <si>
    <t>ฝ้ากระเบื้องแผ่นเรียบหรือวัสดุใกล้เคียง (พร้อมโครงคร่าว)</t>
  </si>
  <si>
    <t>พื้นปูกระเบื้อง</t>
  </si>
  <si>
    <t>พื้นปูไม้ปาร์เก้</t>
  </si>
  <si>
    <t>ประตูพร้อมวงกบ 1 บาน (บานเปิดพร้อมหน้าต่าง)</t>
  </si>
  <si>
    <t>ประตูพร้อมวงกบ 1 บาน (บานเปิดเดี่ยว)</t>
  </si>
  <si>
    <t>หน้าต่างไม้พร้อมวงกบ 3 ช่อง</t>
  </si>
  <si>
    <t>หน้าต่างไม้พร้อมวงกบ 2 ช่อง</t>
  </si>
  <si>
    <t>หน้าต่างไม้พร้อมวงกบ 1 ช่อง</t>
  </si>
  <si>
    <t>สุขภัณฑ์(โถส้วม)</t>
  </si>
  <si>
    <t>อ่างล้างหน้า</t>
  </si>
  <si>
    <t>บันไดไม้ พร้อมราวลูกกรง</t>
  </si>
  <si>
    <t>เมตร</t>
  </si>
  <si>
    <t>ดวงโคมพร้อมสายไฟฟ้า</t>
  </si>
  <si>
    <t>งานสถาปัตยกรรม</t>
  </si>
  <si>
    <t>งานพื้นและผิวพื้น</t>
  </si>
  <si>
    <t>พื้น คสล.ผิวปูกระเบื้อง Porcelain ขนาด 24"x48"</t>
  </si>
  <si>
    <t>พื้น คสล.ผิวปูกระเบื้อง Porcelain ขนาด 24"x24"</t>
  </si>
  <si>
    <t>พื้น คสล.ผิวปูกระเบื้องเคลือบ ขนาด 16"x16"</t>
  </si>
  <si>
    <t>พื้น คสล.ผิวปูกระเบื้องเคลือบ ขนาด  12"x12"</t>
  </si>
  <si>
    <t>พื้น คสล.ผิวปูกระเบื้องยางลายไม้ SPC แบบคลิ๊กล็อค ลายไม้ 4 มม.</t>
  </si>
  <si>
    <t>พื้น คสล. ผิวทำ Stamp Plate</t>
  </si>
  <si>
    <t>บัวเชิงผนังไม้เนื้อแข็ง 3/4"x4"</t>
  </si>
  <si>
    <t>รวมงานพื้นและผิวพื้น</t>
  </si>
  <si>
    <t>งานผนังและผิวผนัง</t>
  </si>
  <si>
    <t>ผนังก่อคอนกรีตมวลเบาหนา 7.5 ซม.</t>
  </si>
  <si>
    <t>งานฉาบปูนผนังคอนกรีตมวลเบา</t>
  </si>
  <si>
    <t>ผนังกรุกระเบื้องอิฐประดับ</t>
  </si>
  <si>
    <t>ผนังกรุกระเบื้องเคลือบ ขนาด 12"x12"</t>
  </si>
  <si>
    <t>ผนังก่ออิฐทำสีปูนลอฟท์</t>
  </si>
  <si>
    <t>ผนังไม้สำเร็จรูป 15x300x0.8 ซม.คร่าวโลหะชุบสังกะสี(ด้านเดียว)</t>
  </si>
  <si>
    <t>อลูมิเนียมลายไม้  3/4"x4"</t>
  </si>
  <si>
    <t>รวมงานผนังและผิวผนัง</t>
  </si>
  <si>
    <t>ฝ้าเพดานยิปซั่มบอร์ดหนา 9 มม. ฉาบเรียบ เคร่าโลหะชุบสังกะสี</t>
  </si>
  <si>
    <t>ฝ้าเพดานยิปซั่มบอร์ดหนา 9 มม. ฉาบเรียบ เคร่าโลหะชุบสังกะสี ทนความชื้น</t>
  </si>
  <si>
    <t>ฝ้าชายคากระเบื้องซีเมนต์เส้นใยแผ่นเรียบหนา 4 มม.เคร่าโลหะชุบสังกะสี</t>
  </si>
  <si>
    <t>ฉนวนกันความร้อนชนิดใยแก้วหุ้มด้วยแผ่นอลูมินั่มฟอยล์ หนา 3"</t>
  </si>
  <si>
    <t>รวมงานฝ้าเพดาน</t>
  </si>
  <si>
    <t>งานหลังคา</t>
  </si>
  <si>
    <t>ครอบมุม (Flashing) เคลือบสี หนาไม่น้อยกว่า 0.47 มม.</t>
  </si>
  <si>
    <t>เหล็กกล่อง □  1"x1"x1.6 มม.</t>
  </si>
  <si>
    <t>งานทาสีน้ำมัน/สีกันสนิม</t>
  </si>
  <si>
    <t>ฉนวนกันความร้อนชนิด PU หนา 25 มม.</t>
  </si>
  <si>
    <t>รางน้ำสแตนเลส กว้าง 6"</t>
  </si>
  <si>
    <t>ท่อรับน้ำฝนสแตนเลส Ø 4"</t>
  </si>
  <si>
    <t>รวมงานหลังคา</t>
  </si>
  <si>
    <t>งานเหล็กดัด</t>
  </si>
  <si>
    <t>เหล็กดัดประตู DW1</t>
  </si>
  <si>
    <t>บาน</t>
  </si>
  <si>
    <t>เหล็กดัดประตู DW2</t>
  </si>
  <si>
    <t>เหล็กดัดหน้าต่าง W1</t>
  </si>
  <si>
    <t>เหล็กดัดหน้าต่าง W2</t>
  </si>
  <si>
    <t>เหล็กดัดหน้าต่าง W4</t>
  </si>
  <si>
    <t>เหล็กกันขโมยหลังอาคารชั้นล่าง</t>
  </si>
  <si>
    <t>ตะแกรงเหล็กฉีก รุ่น XS-43</t>
  </si>
  <si>
    <t>เหล็กกล่อง □  4"x4"x3.2 มม.</t>
  </si>
  <si>
    <t>เหล็กกล่อง □  2"x4"x2.3 มม.</t>
  </si>
  <si>
    <t>งานทาน้ำมัน/สีกันสนิม</t>
  </si>
  <si>
    <t>รวมงานเหล็กดัด</t>
  </si>
  <si>
    <t>DW1</t>
  </si>
  <si>
    <t>DW2</t>
  </si>
  <si>
    <t>D3</t>
  </si>
  <si>
    <t>D4</t>
  </si>
  <si>
    <t xml:space="preserve">W1 </t>
  </si>
  <si>
    <t xml:space="preserve">W2 </t>
  </si>
  <si>
    <t xml:space="preserve">W3 </t>
  </si>
  <si>
    <t xml:space="preserve">W4 </t>
  </si>
  <si>
    <t>รวมงานประตู - หน้าต่าง</t>
  </si>
  <si>
    <t>โถส้วมนั่งราบ ชนิดชักโครก</t>
  </si>
  <si>
    <t>เคาน์เตอร์อ่างล้างหน้าแบบตั้งพื้น</t>
  </si>
  <si>
    <t>อ่างล้างหน้า แบบแขวนผนัง</t>
  </si>
  <si>
    <t>กระจกเงาแบบติดผนัง ขนาด 60x45 ซม. เจียรปรี</t>
  </si>
  <si>
    <t>ฝักบัวอาบน้ำชนิดสายอ่อน</t>
  </si>
  <si>
    <t>สายฉีดชำระ พร้อมขอแขวน</t>
  </si>
  <si>
    <t>ที่วางสบู่ เซรามิกฝังผนัง</t>
  </si>
  <si>
    <t>ที่ใส่กระดาษชำระ เซรามิกฝังผนัง</t>
  </si>
  <si>
    <t>ราวแขวนผ้าสแตนเลส แบบราวเดี่ยว</t>
  </si>
  <si>
    <t>ก๊อกน้ำล้างพื้น</t>
  </si>
  <si>
    <t>Stop Valve</t>
  </si>
  <si>
    <t>ตะแกรงระบายน้ำที่พื้น (มีฝาครอบกันกลิ่น)</t>
  </si>
  <si>
    <t>ซิ้งค์สแตนเลสล้างจาน สองหลุมมีที่วางจาน ฝังเคาน์เตอร์</t>
  </si>
  <si>
    <t>รวมงานสุขภัณฑ์</t>
  </si>
  <si>
    <t>งานทาสี</t>
  </si>
  <si>
    <t>ขูดล้างสีเก่า</t>
  </si>
  <si>
    <t>ทาสีน้ำอะครีลิค (ภายใน)</t>
  </si>
  <si>
    <t>ทาสีน้ำอะครีลิค (ภายนอก)</t>
  </si>
  <si>
    <t>รวมงานทาสี</t>
  </si>
  <si>
    <t>งานบันได</t>
  </si>
  <si>
    <t>ลูกนอนไม้ SPC ขนาด 25x120x2.4 ซม.</t>
  </si>
  <si>
    <t>ชิ้น</t>
  </si>
  <si>
    <t>ลูกตั้งไม้ SPC ขนาด 20x120x1.0 ซม.</t>
  </si>
  <si>
    <t>ราวจับสแตนเลส  Ø2"</t>
  </si>
  <si>
    <t>แม่บันได เหล็กกล่อง  2"x6"x3.2 มม.</t>
  </si>
  <si>
    <t>รับลูกนอนเหล็กกล่อง 1"x1"x1.2 มม.</t>
  </si>
  <si>
    <t>งานทาสีกันสนิม/สีน้ำมัน</t>
  </si>
  <si>
    <t>รวมงานบันได</t>
  </si>
  <si>
    <t>งานระบบสุขาภิบาล</t>
  </si>
  <si>
    <t>งานเดินท่อโสโครก รูน้ำทิ้ง</t>
  </si>
  <si>
    <t>งานเดินท่อโสโครก ท่อระบายอากาศ</t>
  </si>
  <si>
    <t>งานเดินท่อน้ำดี โถส้วมมีถังพักน้ำ</t>
  </si>
  <si>
    <t>งานเดินท่อน้ำดี อ่างล้างหน้า</t>
  </si>
  <si>
    <t>งานเดินท่อน้ำดี อ่างล้างจาน</t>
  </si>
  <si>
    <t>งานเดินท่อน้ำดี ก๊อกน้ำล้างพื้น</t>
  </si>
  <si>
    <t>งานเดินท่อน้ำดี ฝักบัว</t>
  </si>
  <si>
    <t>งานเดินท่อน้ำดี สายฉีดชำระ</t>
  </si>
  <si>
    <t>ถังเก็บน้ำสแตนเลส ขนาด 1000 ลิตร</t>
  </si>
  <si>
    <t>ถังบำบัดน้ำเสีย ไม่มีระบบอัดอากาศ ขนาด 1200 ลิตร</t>
  </si>
  <si>
    <t>ถังดักไขมันสำเร็จรูป ชนิดวางบนดิน ขนาด 30 ลิตร</t>
  </si>
  <si>
    <t>ท่อน้ำทิ้งพีวีซี Ø6" ชั้น 13.5</t>
  </si>
  <si>
    <t>บ่อพักน้ำทิ้งสำเร็จรูป ขนาด 30x40 ซม.</t>
  </si>
  <si>
    <t>บ่อ</t>
  </si>
  <si>
    <t>เครื่องสูบน้ำแบบอัตโนมัติ ขนาด 150 w</t>
  </si>
  <si>
    <t>เครื่อง</t>
  </si>
  <si>
    <t>มาตรวัดน้ำ ขนาด Ø 1"</t>
  </si>
  <si>
    <t>รวมงานระบบสุขาภิบาล</t>
  </si>
  <si>
    <t>งานระบบไฟฟ้า</t>
  </si>
  <si>
    <t>โคมเพดานครอบแก้ว พร้อมหลอด FLUORESCENT 1x32 w</t>
  </si>
  <si>
    <t>โคมตะแกรง หลอด LED T8 1x9 w พร้อมอุปกรณ์ครบชุด</t>
  </si>
  <si>
    <t>โคมดาวน์ไลท์ฝังฝ้า 4" LED 9 w</t>
  </si>
  <si>
    <t xml:space="preserve">สวิทช์ไฟฟ้าทางเดียว 16 A 220-250 v </t>
  </si>
  <si>
    <t>สวิทช์ไฟฟ้าสองทาง  16 A 220-250 v</t>
  </si>
  <si>
    <t>เต้ารับคู่ ขากลมแบนมีกราวด์ 16 A 220 v</t>
  </si>
  <si>
    <t>ตู้คอนซูมเมอร์ยูนิต 14 ช่อง</t>
  </si>
  <si>
    <t>พัดลมดูดอากาศขนาด 8 นิ้ว</t>
  </si>
  <si>
    <t>งานเดินสายไฟฟ้า ดวงโคม</t>
  </si>
  <si>
    <t>งานเดินสายไฟฟ้า สวิตช์</t>
  </si>
  <si>
    <t>งานเดินสายไฟฟ้า เต้ารับชนิดมีกราวด์</t>
  </si>
  <si>
    <t>งานเดินสายไฟฟ้า มิเตอร์ไฟฟ้า</t>
  </si>
  <si>
    <t>รวมงานระบบไฟฟ้า</t>
  </si>
  <si>
    <t>งานประตูรั้ว</t>
  </si>
  <si>
    <t>ท่อเหล็กกลวง □ 2"x2"x2.0 มม.</t>
  </si>
  <si>
    <t xml:space="preserve">บูทประตูรั้ว </t>
  </si>
  <si>
    <t>รวมงานประตูรั้ว</t>
  </si>
  <si>
    <t>งานอื่นๆ</t>
  </si>
  <si>
    <t>ป้ายบ้านเลขที่สแตนเลส กัดลาย</t>
  </si>
  <si>
    <t>ไฟแสงสว่างฉุกเฉิน 2 ดวง 2x12 W</t>
  </si>
  <si>
    <t>เครื่องดับเพลิง แบบผงเคมีแห้ง ขนาด 15 ปอนด์</t>
  </si>
  <si>
    <t>ปลูกหญ้านวลน้อย</t>
  </si>
  <si>
    <t>งานกำจัดปลวก</t>
  </si>
  <si>
    <t>เคาน์เตอร์ครัว คสล.TOP กระเบื้องพร้อมก่ออิฐใต้เคาน์เตอร์</t>
  </si>
  <si>
    <t>รวมงานอื่นๆ</t>
  </si>
  <si>
    <t>งานหลังคาคลุมที่จอดรถ</t>
  </si>
  <si>
    <t>ขุดดินฐานรากแล้วถมคืน</t>
  </si>
  <si>
    <t>ลบม.</t>
  </si>
  <si>
    <t>ทรายหยาบรองพื้น</t>
  </si>
  <si>
    <t>คอนกรีตหยาบ  1:3:5</t>
  </si>
  <si>
    <t>ไม้แบบทั่วไป</t>
  </si>
  <si>
    <t>ตะปู</t>
  </si>
  <si>
    <t>เหล็กเส้นเสริมคอนกรีต DB 12 มม.</t>
  </si>
  <si>
    <t>เหล็กเส้นเสริมคอนกรีต RB 6 มม.</t>
  </si>
  <si>
    <t>ลวดผูกเหล็ก</t>
  </si>
  <si>
    <t>ท่อเหล็กกลวง □ 150x150x5.0 มม.</t>
  </si>
  <si>
    <t>ท่อเหล็กกลวง □ 150x50x3.2 มม.</t>
  </si>
  <si>
    <t>ท่อเหล็กกลวง □ 100x50x2.3 มม.</t>
  </si>
  <si>
    <t>Plate 300x300x14.0 มม.</t>
  </si>
  <si>
    <t>J-Bolt Ø 15 มม.ยาว 50 ซม.</t>
  </si>
  <si>
    <t>รางน้ำสแตนเลส กว้าง 5"</t>
  </si>
  <si>
    <t>ท่อรับน้ำฝนสแตนเลส Ø 3"</t>
  </si>
  <si>
    <t>รวมงานหลังคาคลุมที่จอดรถ</t>
  </si>
  <si>
    <t>รวมทั้งสิ้น</t>
  </si>
  <si>
    <t xml:space="preserve"> (นายชัยวัฒน์  กิตติวงศ์สุนทร) </t>
  </si>
  <si>
    <t>ผนังกรุแผ่นเหล็กรีดลอนเคลือบสี หนาไม่น้อยกว่า 0.4 มม.</t>
  </si>
  <si>
    <t>แผ่นเหล็กรีดลอนเคลือบอลูซิงค์/เคลือบสี หนาไม่น้อยกว่า 0.4 มม.</t>
  </si>
  <si>
    <t>แผ่นเหล็กรีดลอนเคลือบสี หนาไม่น้อยกว่า 0.4 มม.</t>
  </si>
  <si>
    <t>งานรื้อถอน (ต่อ)</t>
  </si>
  <si>
    <t>งานสถาปัตยกรรม (ต่อ)</t>
  </si>
  <si>
    <t>งานพื้นและผิวพื้น (ต่อ)</t>
  </si>
  <si>
    <t>งานผนังและผิวผนัง (ต่อ)</t>
  </si>
  <si>
    <t>งานหลังคา (ต่อ)</t>
  </si>
  <si>
    <t>งานระบบสุขาภิบาล (ต่อ)</t>
  </si>
  <si>
    <t>งานระบบไฟฟ้า (ต่อ)</t>
  </si>
  <si>
    <t>งานหลังคาคลุมที่จอดรถ (ต่อ)</t>
  </si>
  <si>
    <t>งานสุขภัณฑ์ (ต่อ)</t>
  </si>
  <si>
    <t>ดอกเบี้ยเงินกู้       7%</t>
  </si>
  <si>
    <t xml:space="preserve">งานเดินท่อโสโครก อ่างล้างจาน </t>
  </si>
  <si>
    <t xml:space="preserve">งานเดินท่อโสโครก โถส้วมมีถังพักน้ำ </t>
  </si>
  <si>
    <t xml:space="preserve">งานเดินท่อโสโครก อ่างล้างหน้า  </t>
  </si>
  <si>
    <t>โดยที่ ค่างานต้นทุน  A</t>
  </si>
  <si>
    <t>หมายถึง</t>
  </si>
  <si>
    <t>ค่างานต้นทุนที่ต้องการหาค่า Factor F</t>
  </si>
  <si>
    <t>ที่ต้องการหาค่า Factor F (ค่างานต้นทุน A ) อยู่</t>
  </si>
  <si>
    <t>C</t>
  </si>
  <si>
    <t>D</t>
  </si>
  <si>
    <t>E</t>
  </si>
  <si>
    <t>รายการคำนวณ Factor F งานอาคาร</t>
  </si>
  <si>
    <t>บาท …A</t>
  </si>
  <si>
    <t>ค่างานต้นทุนตัวต่ำกว่า A</t>
  </si>
  <si>
    <t>บาท …B</t>
  </si>
  <si>
    <t>ค่างานต้นทุนตัวต่ำกว่า B</t>
  </si>
  <si>
    <t>Factor …C</t>
  </si>
  <si>
    <t>Factor F ของค่างานต้นทุน  B</t>
  </si>
  <si>
    <t>Factor …D</t>
  </si>
  <si>
    <t>Factor F ของค่างานต้นทุน  C</t>
  </si>
  <si>
    <t>Factor …E</t>
  </si>
  <si>
    <t>แทนค่าในสูตรจะได้ Factor F ของค่างานต้นทุน A</t>
  </si>
  <si>
    <t>Factor อาคาร</t>
  </si>
  <si>
    <t>เงื่อนไขเบิกล่วงหน้า 0 %</t>
  </si>
  <si>
    <t>ดอกเบี้ยเงินกู้ 7% ต่อปี</t>
  </si>
  <si>
    <t>คอนกรีตโครงสร้าง  1:2:4 โครงสร้างชั้นเดียว (240KSC.)</t>
  </si>
  <si>
    <t>พื้นคอนกรีตเสริมเหล็ก หนา 10 ซม. (240KSC.)</t>
  </si>
  <si>
    <t>งาน</t>
  </si>
  <si>
    <t>รวมค่าก่อสร้างเป็นเงินทั้งสิ้น</t>
  </si>
  <si>
    <t>คิดเป็นเงิน</t>
  </si>
  <si>
    <t>ตัวอักษร</t>
  </si>
  <si>
    <t>ชื่อโครงการ/งานก่อสร้าง  :  โครงการปรับปรุงซ่อมแซมบ้านพักข้าราชการ ประเภททาวน์เฮ้าส์ จำนวน 4 ยูนิต</t>
  </si>
  <si>
    <t>สถานที่ก่อสร้าง : บ้านพักข้าราชการ สำนักงานคลังจังหวัดนครราชสีมา</t>
  </si>
  <si>
    <t>แบบเลขที่    77/2568</t>
  </si>
  <si>
    <t>หน่วยงานเจ้าของโครงการ/งานก่อสร้าง   :   สำนักงานคลังจังหวัดนครราชสีมา</t>
  </si>
  <si>
    <t>แบบ ปร.4    ที่แนบ        มีจำนวน      12        หน้า</t>
  </si>
  <si>
    <t>ค่างานต้นทุน ขั้นสูง ของช่วงค่างานต้นทุน  ที่ค่างานต้นทุน</t>
  </si>
  <si>
    <t xml:space="preserve">ประมาณราคาโดย </t>
  </si>
  <si>
    <t>ค่า Factor F  ของช่วงค่างานต้นทุน  ขั้นต่ำ ของช่วงค่างานต้นทุน</t>
  </si>
  <si>
    <t>ค่า Factor F  ของช่วงค่างานต้นทุน  ขั้นสูง ของช่วงค่างานต้นทุน</t>
  </si>
  <si>
    <r>
      <t xml:space="preserve">ชื่อโครงการ/งานก่อสร้าง  :  </t>
    </r>
    <r>
      <rPr>
        <sz val="16"/>
        <rFont val="TH SarabunPSK"/>
        <family val="2"/>
      </rPr>
      <t>โครงการปรับปรุงซ่อมแซมบ้านพักข้าราชการ ประเภททาวน์เฮ้าส์ จำนวน 4 ยูนิต</t>
    </r>
  </si>
  <si>
    <r>
      <t xml:space="preserve">สถานที่ก่อสร้าง : </t>
    </r>
    <r>
      <rPr>
        <sz val="16"/>
        <rFont val="TH SarabunPSK"/>
        <family val="2"/>
      </rPr>
      <t>บ้านพักข้าราชการ สำนักงานคลังจังหวัดนครราชสีมา</t>
    </r>
  </si>
  <si>
    <r>
      <t xml:space="preserve">หน่วยงานเจ้าของโครงการ/งานก่อสร้าง   :   </t>
    </r>
    <r>
      <rPr>
        <sz val="16"/>
        <rFont val="TH SarabunPSK"/>
        <family val="2"/>
      </rPr>
      <t>สำนักงานคลังจังหวัดนครราชสีมา</t>
    </r>
  </si>
  <si>
    <r>
      <t>ประมาณราคาโดย</t>
    </r>
    <r>
      <rPr>
        <sz val="16"/>
        <rFont val="TH SarabunPSK"/>
        <family val="2"/>
      </rPr>
      <t xml:space="preserve"> </t>
    </r>
  </si>
  <si>
    <r>
      <t xml:space="preserve">เมื่อวันที่        เดือน   </t>
    </r>
    <r>
      <rPr>
        <sz val="16"/>
        <rFont val="TH SarabunPSK"/>
        <family val="2"/>
      </rPr>
      <t>ธันวาคม  พ.ศ.  2568</t>
    </r>
  </si>
  <si>
    <t>รื้อทิ้ง</t>
  </si>
  <si>
    <r>
      <t xml:space="preserve">สูตร </t>
    </r>
    <r>
      <rPr>
        <u/>
        <sz val="16"/>
        <rFont val="TH SarabunPSK"/>
        <family val="2"/>
      </rPr>
      <t>Factor F</t>
    </r>
    <r>
      <rPr>
        <sz val="16"/>
        <rFont val="TH SarabunPSK"/>
        <family val="2"/>
      </rPr>
      <t xml:space="preserve"> ของค่างานต้นทุน A = D-{(D-E) x (A-B)/(C-B)}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</si>
</sst>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,##0.0"/>
    <numFmt numFmtId="165" formatCode="_(* #,##0.00_);_(* \(#,##0.00\);_(* &quot;-&quot;??_);_(@_)"/>
    <numFmt numFmtId="166" formatCode="_-* #,##0_-;\-* #,##0_-;_-* &quot;-&quot;??_-;_-@_-"/>
    <numFmt numFmtId="167" formatCode="0.0000"/>
  </numFmts>
  <fonts count="24">
    <font>
      <sz val="11"/>
      <color theme="1"/>
      <name val="Calibri"/>
      <family val="2"/>
      <charset val="222"/>
      <scheme val="minor"/>
    </font>
    <font>
      <sz val="14"/>
      <name val="TH SarabunPSK"/>
      <family val="2"/>
    </font>
    <font>
      <b/>
      <sz val="18"/>
      <name val="TH SarabunPSK"/>
      <family val="2"/>
    </font>
    <font>
      <b/>
      <sz val="14"/>
      <name val="TH SarabunPSK"/>
      <family val="2"/>
    </font>
    <font>
      <b/>
      <sz val="14"/>
      <color indexed="8"/>
      <name val="TH SarabunPSK"/>
      <family val="2"/>
    </font>
    <font>
      <sz val="14"/>
      <color indexed="8"/>
      <name val="TH SarabunPSK"/>
      <family val="2"/>
    </font>
    <font>
      <sz val="10"/>
      <name val="Arial"/>
      <family val="2"/>
    </font>
    <font>
      <sz val="15"/>
      <color theme="1"/>
      <name val="TH SarabunIT๙"/>
      <family val="2"/>
    </font>
    <font>
      <sz val="11"/>
      <color theme="1"/>
      <name val="Calibri"/>
      <family val="2"/>
      <charset val="222"/>
      <scheme val="minor"/>
    </font>
    <font>
      <sz val="8"/>
      <name val="Calibri"/>
      <family val="2"/>
      <charset val="222"/>
      <scheme val="minor"/>
    </font>
    <font>
      <b/>
      <sz val="16"/>
      <name val="TH SarabunPSK"/>
      <family val="2"/>
    </font>
    <font>
      <b/>
      <u/>
      <sz val="16"/>
      <name val="TH SarabunPSK"/>
      <family val="2"/>
    </font>
    <font>
      <sz val="14"/>
      <name val="Cordia New"/>
      <family val="2"/>
    </font>
    <font>
      <u/>
      <sz val="11"/>
      <color theme="10"/>
      <name val="Calibri"/>
      <family val="2"/>
      <charset val="222"/>
      <scheme val="minor"/>
    </font>
    <font>
      <sz val="16"/>
      <name val="TH SarabunPSK"/>
      <family val="2"/>
      <charset val="222"/>
    </font>
    <font>
      <sz val="16"/>
      <name val="TH SarabunPSK"/>
      <family val="2"/>
    </font>
    <font>
      <sz val="14"/>
      <name val="TH SarabunPSK"/>
      <family val="2"/>
      <charset val="222"/>
    </font>
    <font>
      <u/>
      <sz val="11"/>
      <name val="Calibri"/>
      <family val="2"/>
      <charset val="222"/>
      <scheme val="minor"/>
    </font>
    <font>
      <u/>
      <sz val="16"/>
      <name val="TH SarabunPSK"/>
      <family val="2"/>
    </font>
    <font>
      <sz val="16"/>
      <color indexed="8"/>
      <name val="TH SarabunPSK"/>
      <family val="2"/>
    </font>
    <font>
      <sz val="12"/>
      <name val="TH SarabunPSK"/>
      <family val="2"/>
    </font>
    <font>
      <sz val="10"/>
      <name val="TH SarabunPSK"/>
      <family val="2"/>
    </font>
    <font>
      <sz val="16"/>
      <color rgb="FF0070C0"/>
      <name val="TH SarabunPSK"/>
      <family val="2"/>
    </font>
    <font>
      <sz val="16"/>
      <color rgb="FFFFFFFF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6">
    <xf numFmtId="0" fontId="0" fillId="0" borderId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43" fontId="8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3" fillId="0" borderId="0" applyNumberFormat="0" applyFill="0" applyBorder="0" applyAlignment="0" applyProtection="0"/>
  </cellStyleXfs>
  <cellXfs count="279">
    <xf numFmtId="0" fontId="0" fillId="0" borderId="0" xfId="0"/>
    <xf numFmtId="0" fontId="1" fillId="2" borderId="0" xfId="0" applyFont="1" applyFill="1"/>
    <xf numFmtId="0" fontId="3" fillId="2" borderId="1" xfId="0" applyFont="1" applyFill="1" applyBorder="1"/>
    <xf numFmtId="0" fontId="1" fillId="2" borderId="1" xfId="0" applyFont="1" applyFill="1" applyBorder="1"/>
    <xf numFmtId="0" fontId="4" fillId="2" borderId="1" xfId="0" applyFont="1" applyFill="1" applyBorder="1"/>
    <xf numFmtId="0" fontId="4" fillId="2" borderId="2" xfId="0" applyFont="1" applyFill="1" applyBorder="1"/>
    <xf numFmtId="0" fontId="3" fillId="2" borderId="2" xfId="0" applyFont="1" applyFill="1" applyBorder="1"/>
    <xf numFmtId="0" fontId="1" fillId="2" borderId="0" xfId="0" applyFont="1" applyFill="1" applyAlignment="1">
      <alignment horizontal="right"/>
    </xf>
    <xf numFmtId="0" fontId="1" fillId="2" borderId="1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/>
    </xf>
    <xf numFmtId="0" fontId="1" fillId="2" borderId="0" xfId="0" applyFont="1" applyFill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/>
    <xf numFmtId="4" fontId="1" fillId="2" borderId="13" xfId="0" applyNumberFormat="1" applyFont="1" applyFill="1" applyBorder="1" applyAlignment="1">
      <alignment horizontal="right"/>
    </xf>
    <xf numFmtId="0" fontId="1" fillId="2" borderId="13" xfId="0" applyFont="1" applyFill="1" applyBorder="1"/>
    <xf numFmtId="0" fontId="1" fillId="2" borderId="14" xfId="0" applyFont="1" applyFill="1" applyBorder="1" applyAlignment="1">
      <alignment horizontal="center"/>
    </xf>
    <xf numFmtId="0" fontId="1" fillId="2" borderId="2" xfId="0" applyFont="1" applyFill="1" applyBorder="1"/>
    <xf numFmtId="0" fontId="1" fillId="2" borderId="15" xfId="0" applyFont="1" applyFill="1" applyBorder="1"/>
    <xf numFmtId="4" fontId="1" fillId="2" borderId="14" xfId="0" applyNumberFormat="1" applyFont="1" applyFill="1" applyBorder="1"/>
    <xf numFmtId="0" fontId="1" fillId="2" borderId="14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19" xfId="0" applyFont="1" applyFill="1" applyBorder="1"/>
    <xf numFmtId="0" fontId="1" fillId="2" borderId="20" xfId="0" applyFont="1" applyFill="1" applyBorder="1"/>
    <xf numFmtId="0" fontId="1" fillId="2" borderId="17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4" fontId="3" fillId="2" borderId="21" xfId="0" applyNumberFormat="1" applyFont="1" applyFill="1" applyBorder="1"/>
    <xf numFmtId="0" fontId="1" fillId="2" borderId="21" xfId="0" applyFont="1" applyFill="1" applyBorder="1"/>
    <xf numFmtId="0" fontId="1" fillId="2" borderId="1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/>
    <xf numFmtId="0" fontId="1" fillId="2" borderId="24" xfId="0" applyFont="1" applyFill="1" applyBorder="1"/>
    <xf numFmtId="0" fontId="3" fillId="2" borderId="1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5" xfId="0" applyFont="1" applyFill="1" applyBorder="1"/>
    <xf numFmtId="0" fontId="1" fillId="2" borderId="23" xfId="0" applyFont="1" applyFill="1" applyBorder="1"/>
    <xf numFmtId="0" fontId="3" fillId="2" borderId="22" xfId="0" applyFont="1" applyFill="1" applyBorder="1" applyAlignment="1">
      <alignment horizontal="left"/>
    </xf>
    <xf numFmtId="0" fontId="4" fillId="2" borderId="23" xfId="0" applyFont="1" applyFill="1" applyBorder="1"/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9" xfId="0" applyFont="1" applyFill="1" applyBorder="1"/>
    <xf numFmtId="0" fontId="1" fillId="2" borderId="10" xfId="0" applyFont="1" applyFill="1" applyBorder="1"/>
    <xf numFmtId="0" fontId="1" fillId="2" borderId="0" xfId="1" applyFont="1" applyFill="1"/>
    <xf numFmtId="0" fontId="1" fillId="2" borderId="0" xfId="0" applyFont="1" applyFill="1" applyAlignment="1">
      <alignment vertical="center"/>
    </xf>
    <xf numFmtId="0" fontId="1" fillId="2" borderId="0" xfId="1" applyFont="1" applyFill="1" applyAlignment="1">
      <alignment horizontal="right"/>
    </xf>
    <xf numFmtId="165" fontId="1" fillId="2" borderId="0" xfId="2" applyNumberFormat="1" applyFont="1" applyFill="1"/>
    <xf numFmtId="0" fontId="7" fillId="0" borderId="0" xfId="0" applyFont="1"/>
    <xf numFmtId="0" fontId="1" fillId="2" borderId="0" xfId="3" applyFont="1" applyFill="1"/>
    <xf numFmtId="0" fontId="1" fillId="0" borderId="2" xfId="0" applyFont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1" xfId="0" applyFont="1" applyBorder="1"/>
    <xf numFmtId="0" fontId="14" fillId="0" borderId="1" xfId="0" applyFont="1" applyBorder="1" applyAlignment="1">
      <alignment horizontal="center"/>
    </xf>
    <xf numFmtId="0" fontId="14" fillId="0" borderId="2" xfId="0" applyFont="1" applyBorder="1"/>
    <xf numFmtId="0" fontId="14" fillId="0" borderId="2" xfId="0" applyFont="1" applyBorder="1" applyAlignment="1">
      <alignment horizontal="center"/>
    </xf>
    <xf numFmtId="0" fontId="14" fillId="0" borderId="0" xfId="0" applyFont="1" applyAlignment="1">
      <alignment horizontal="right"/>
    </xf>
    <xf numFmtId="0" fontId="14" fillId="0" borderId="3" xfId="0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31" xfId="0" applyFont="1" applyBorder="1" applyAlignment="1">
      <alignment horizontal="center" vertical="center"/>
    </xf>
    <xf numFmtId="43" fontId="14" fillId="0" borderId="14" xfId="4" applyFont="1" applyFill="1" applyBorder="1" applyAlignment="1">
      <alignment horizontal="center" vertical="center"/>
    </xf>
    <xf numFmtId="43" fontId="14" fillId="0" borderId="14" xfId="4" applyFont="1" applyFill="1" applyBorder="1" applyAlignment="1">
      <alignment horizontal="right"/>
    </xf>
    <xf numFmtId="43" fontId="14" fillId="0" borderId="26" xfId="4" applyFont="1" applyFill="1" applyBorder="1" applyAlignment="1">
      <alignment horizontal="right"/>
    </xf>
    <xf numFmtId="0" fontId="14" fillId="0" borderId="14" xfId="0" applyFont="1" applyBorder="1" applyAlignment="1">
      <alignment horizontal="center"/>
    </xf>
    <xf numFmtId="49" fontId="14" fillId="0" borderId="31" xfId="0" quotePrefix="1" applyNumberFormat="1" applyFont="1" applyBorder="1"/>
    <xf numFmtId="43" fontId="14" fillId="0" borderId="14" xfId="4" applyFont="1" applyBorder="1" applyAlignment="1">
      <alignment horizontal="right"/>
    </xf>
    <xf numFmtId="43" fontId="14" fillId="0" borderId="26" xfId="4" applyFont="1" applyBorder="1" applyAlignment="1">
      <alignment horizontal="right"/>
    </xf>
    <xf numFmtId="0" fontId="16" fillId="0" borderId="14" xfId="0" applyFont="1" applyBorder="1" applyAlignment="1">
      <alignment horizontal="center"/>
    </xf>
    <xf numFmtId="0" fontId="14" fillId="0" borderId="14" xfId="0" applyFont="1" applyBorder="1" applyAlignment="1">
      <alignment horizontal="center" vertical="center"/>
    </xf>
    <xf numFmtId="49" fontId="14" fillId="0" borderId="14" xfId="0" quotePrefix="1" applyNumberFormat="1" applyFont="1" applyBorder="1"/>
    <xf numFmtId="43" fontId="14" fillId="0" borderId="15" xfId="4" applyFont="1" applyBorder="1" applyAlignment="1">
      <alignment horizontal="right"/>
    </xf>
    <xf numFmtId="0" fontId="14" fillId="0" borderId="29" xfId="0" applyFont="1" applyBorder="1" applyAlignment="1">
      <alignment horizontal="center" vertical="center"/>
    </xf>
    <xf numFmtId="49" fontId="14" fillId="0" borderId="29" xfId="0" quotePrefix="1" applyNumberFormat="1" applyFont="1" applyBorder="1"/>
    <xf numFmtId="43" fontId="14" fillId="0" borderId="29" xfId="4" applyFont="1" applyFill="1" applyBorder="1" applyAlignment="1">
      <alignment horizontal="center" vertical="center"/>
    </xf>
    <xf numFmtId="43" fontId="14" fillId="0" borderId="29" xfId="4" applyFont="1" applyFill="1" applyBorder="1" applyAlignment="1">
      <alignment horizontal="right"/>
    </xf>
    <xf numFmtId="43" fontId="14" fillId="0" borderId="29" xfId="4" applyFont="1" applyBorder="1" applyAlignment="1">
      <alignment horizontal="right"/>
    </xf>
    <xf numFmtId="43" fontId="14" fillId="0" borderId="30" xfId="4" applyFont="1" applyBorder="1" applyAlignment="1">
      <alignment horizontal="right"/>
    </xf>
    <xf numFmtId="0" fontId="16" fillId="0" borderId="29" xfId="0" applyFont="1" applyBorder="1" applyAlignment="1">
      <alignment horizontal="center"/>
    </xf>
    <xf numFmtId="43" fontId="14" fillId="0" borderId="0" xfId="0" applyNumberFormat="1" applyFont="1"/>
    <xf numFmtId="0" fontId="14" fillId="0" borderId="0" xfId="0" applyFont="1" applyAlignment="1">
      <alignment horizontal="center" vertical="center"/>
    </xf>
    <xf numFmtId="49" fontId="14" fillId="0" borderId="0" xfId="0" quotePrefix="1" applyNumberFormat="1" applyFont="1"/>
    <xf numFmtId="43" fontId="14" fillId="0" borderId="0" xfId="4" applyFont="1" applyFill="1" applyBorder="1" applyAlignment="1">
      <alignment horizontal="center" vertical="center"/>
    </xf>
    <xf numFmtId="43" fontId="14" fillId="0" borderId="0" xfId="4" applyFont="1" applyFill="1" applyBorder="1" applyAlignment="1">
      <alignment horizontal="right"/>
    </xf>
    <xf numFmtId="0" fontId="14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43" fontId="14" fillId="0" borderId="30" xfId="4" applyFont="1" applyFill="1" applyBorder="1" applyAlignment="1">
      <alignment horizontal="right"/>
    </xf>
    <xf numFmtId="0" fontId="14" fillId="0" borderId="29" xfId="0" applyFont="1" applyBorder="1"/>
    <xf numFmtId="43" fontId="14" fillId="0" borderId="31" xfId="4" applyFont="1" applyFill="1" applyBorder="1" applyAlignment="1">
      <alignment horizontal="center" vertical="center"/>
    </xf>
    <xf numFmtId="43" fontId="14" fillId="0" borderId="31" xfId="4" applyFont="1" applyFill="1" applyBorder="1" applyAlignment="1">
      <alignment horizontal="right"/>
    </xf>
    <xf numFmtId="0" fontId="14" fillId="0" borderId="31" xfId="0" applyFont="1" applyBorder="1" applyAlignment="1">
      <alignment horizontal="center"/>
    </xf>
    <xf numFmtId="0" fontId="16" fillId="0" borderId="31" xfId="0" applyFont="1" applyBorder="1" applyAlignment="1">
      <alignment horizontal="center" shrinkToFit="1"/>
    </xf>
    <xf numFmtId="0" fontId="17" fillId="0" borderId="0" xfId="15" applyFont="1"/>
    <xf numFmtId="43" fontId="14" fillId="0" borderId="0" xfId="4" applyFont="1" applyBorder="1" applyAlignment="1">
      <alignment horizontal="right"/>
    </xf>
    <xf numFmtId="0" fontId="16" fillId="0" borderId="0" xfId="0" applyFont="1" applyAlignment="1">
      <alignment horizontal="center"/>
    </xf>
    <xf numFmtId="0" fontId="14" fillId="0" borderId="29" xfId="0" applyFont="1" applyBorder="1" applyAlignment="1">
      <alignment horizontal="center"/>
    </xf>
    <xf numFmtId="0" fontId="14" fillId="0" borderId="14" xfId="0" applyFont="1" applyBorder="1"/>
    <xf numFmtId="0" fontId="14" fillId="0" borderId="31" xfId="0" applyFont="1" applyBorder="1" applyAlignment="1">
      <alignment horizontal="center" shrinkToFit="1"/>
    </xf>
    <xf numFmtId="49" fontId="14" fillId="0" borderId="29" xfId="0" quotePrefix="1" applyNumberFormat="1" applyFont="1" applyBorder="1" applyAlignment="1">
      <alignment shrinkToFit="1"/>
    </xf>
    <xf numFmtId="43" fontId="14" fillId="0" borderId="31" xfId="4" applyFont="1" applyBorder="1" applyAlignment="1">
      <alignment horizontal="right"/>
    </xf>
    <xf numFmtId="49" fontId="14" fillId="0" borderId="31" xfId="0" quotePrefix="1" applyNumberFormat="1" applyFont="1" applyBorder="1" applyAlignment="1">
      <alignment shrinkToFit="1"/>
    </xf>
    <xf numFmtId="0" fontId="14" fillId="0" borderId="31" xfId="0" applyFont="1" applyBorder="1"/>
    <xf numFmtId="49" fontId="14" fillId="0" borderId="0" xfId="0" quotePrefix="1" applyNumberFormat="1" applyFont="1" applyAlignment="1">
      <alignment horizontal="center"/>
    </xf>
    <xf numFmtId="43" fontId="14" fillId="0" borderId="15" xfId="4" applyFont="1" applyFill="1" applyBorder="1" applyAlignment="1">
      <alignment horizontal="right"/>
    </xf>
    <xf numFmtId="0" fontId="14" fillId="0" borderId="34" xfId="0" applyFont="1" applyBorder="1" applyAlignment="1">
      <alignment horizontal="center" vertical="center"/>
    </xf>
    <xf numFmtId="49" fontId="14" fillId="0" borderId="34" xfId="0" quotePrefix="1" applyNumberFormat="1" applyFont="1" applyBorder="1"/>
    <xf numFmtId="43" fontId="14" fillId="0" borderId="34" xfId="4" applyFont="1" applyFill="1" applyBorder="1" applyAlignment="1">
      <alignment horizontal="center" vertical="center"/>
    </xf>
    <xf numFmtId="43" fontId="14" fillId="0" borderId="34" xfId="4" applyFont="1" applyFill="1" applyBorder="1" applyAlignment="1">
      <alignment horizontal="right"/>
    </xf>
    <xf numFmtId="0" fontId="14" fillId="0" borderId="34" xfId="0" applyFont="1" applyBorder="1"/>
    <xf numFmtId="0" fontId="14" fillId="0" borderId="28" xfId="0" applyFont="1" applyBorder="1" applyAlignment="1">
      <alignment horizontal="center" vertical="center"/>
    </xf>
    <xf numFmtId="49" fontId="14" fillId="0" borderId="28" xfId="0" quotePrefix="1" applyNumberFormat="1" applyFont="1" applyBorder="1"/>
    <xf numFmtId="43" fontId="14" fillId="0" borderId="28" xfId="4" applyFont="1" applyFill="1" applyBorder="1" applyAlignment="1">
      <alignment horizontal="center" vertical="center"/>
    </xf>
    <xf numFmtId="43" fontId="14" fillId="0" borderId="28" xfId="4" applyFont="1" applyBorder="1" applyAlignment="1">
      <alignment horizontal="right"/>
    </xf>
    <xf numFmtId="43" fontId="14" fillId="0" borderId="35" xfId="4" applyFont="1" applyBorder="1" applyAlignment="1">
      <alignment horizontal="right"/>
    </xf>
    <xf numFmtId="0" fontId="14" fillId="0" borderId="36" xfId="0" applyFont="1" applyBorder="1" applyAlignment="1">
      <alignment horizontal="center" vertical="center"/>
    </xf>
    <xf numFmtId="43" fontId="14" fillId="0" borderId="36" xfId="4" applyFont="1" applyFill="1" applyBorder="1" applyAlignment="1">
      <alignment horizontal="center" vertical="center"/>
    </xf>
    <xf numFmtId="43" fontId="14" fillId="0" borderId="36" xfId="4" applyFont="1" applyFill="1" applyBorder="1" applyAlignment="1">
      <alignment horizontal="right"/>
    </xf>
    <xf numFmtId="43" fontId="14" fillId="0" borderId="37" xfId="4" applyFont="1" applyFill="1" applyBorder="1" applyAlignment="1">
      <alignment horizontal="right"/>
    </xf>
    <xf numFmtId="0" fontId="14" fillId="0" borderId="36" xfId="0" applyFont="1" applyBorder="1"/>
    <xf numFmtId="0" fontId="14" fillId="0" borderId="14" xfId="0" applyFont="1" applyBorder="1" applyAlignment="1">
      <alignment horizontal="center" shrinkToFit="1"/>
    </xf>
    <xf numFmtId="49" fontId="14" fillId="0" borderId="36" xfId="0" quotePrefix="1" applyNumberFormat="1" applyFont="1" applyBorder="1"/>
    <xf numFmtId="43" fontId="14" fillId="0" borderId="36" xfId="4" applyFont="1" applyBorder="1" applyAlignment="1">
      <alignment horizontal="right"/>
    </xf>
    <xf numFmtId="43" fontId="14" fillId="0" borderId="37" xfId="4" applyFont="1" applyBorder="1" applyAlignment="1">
      <alignment horizontal="right"/>
    </xf>
    <xf numFmtId="0" fontId="14" fillId="0" borderId="36" xfId="0" applyFont="1" applyBorder="1" applyAlignment="1">
      <alignment horizontal="center" shrinkToFit="1"/>
    </xf>
    <xf numFmtId="0" fontId="14" fillId="0" borderId="49" xfId="0" applyFont="1" applyBorder="1"/>
    <xf numFmtId="0" fontId="14" fillId="0" borderId="22" xfId="0" applyFont="1" applyBorder="1"/>
    <xf numFmtId="0" fontId="14" fillId="0" borderId="0" xfId="0" applyFont="1" applyBorder="1"/>
    <xf numFmtId="0" fontId="14" fillId="0" borderId="22" xfId="0" applyFont="1" applyBorder="1" applyAlignment="1">
      <alignment horizontal="center"/>
    </xf>
    <xf numFmtId="43" fontId="14" fillId="0" borderId="0" xfId="0" applyNumberFormat="1" applyFont="1" applyBorder="1"/>
    <xf numFmtId="0" fontId="14" fillId="0" borderId="0" xfId="0" applyFont="1" applyBorder="1" applyAlignment="1">
      <alignment horizontal="center" vertical="center"/>
    </xf>
    <xf numFmtId="49" fontId="14" fillId="0" borderId="0" xfId="0" quotePrefix="1" applyNumberFormat="1" applyFont="1" applyBorder="1"/>
    <xf numFmtId="43" fontId="14" fillId="0" borderId="14" xfId="4" applyFont="1" applyFill="1" applyBorder="1" applyAlignment="1">
      <alignment horizontal="center" vertical="center" shrinkToFit="1"/>
    </xf>
    <xf numFmtId="0" fontId="11" fillId="0" borderId="31" xfId="0" quotePrefix="1" applyFont="1" applyBorder="1"/>
    <xf numFmtId="0" fontId="11" fillId="0" borderId="11" xfId="0" applyFont="1" applyBorder="1" applyAlignment="1">
      <alignment horizontal="left" vertical="center"/>
    </xf>
    <xf numFmtId="49" fontId="10" fillId="0" borderId="29" xfId="0" quotePrefix="1" applyNumberFormat="1" applyFont="1" applyBorder="1" applyAlignment="1">
      <alignment horizontal="center"/>
    </xf>
    <xf numFmtId="49" fontId="10" fillId="0" borderId="31" xfId="0" quotePrefix="1" applyNumberFormat="1" applyFont="1" applyBorder="1"/>
    <xf numFmtId="49" fontId="10" fillId="0" borderId="36" xfId="0" quotePrefix="1" applyNumberFormat="1" applyFont="1" applyBorder="1" applyAlignment="1">
      <alignment horizontal="center"/>
    </xf>
    <xf numFmtId="49" fontId="10" fillId="0" borderId="31" xfId="0" quotePrefix="1" applyNumberFormat="1" applyFont="1" applyBorder="1" applyAlignment="1">
      <alignment horizontal="center"/>
    </xf>
    <xf numFmtId="0" fontId="15" fillId="2" borderId="0" xfId="0" applyFont="1" applyFill="1"/>
    <xf numFmtId="0" fontId="15" fillId="0" borderId="0" xfId="0" applyFont="1"/>
    <xf numFmtId="0" fontId="1" fillId="0" borderId="0" xfId="8" applyFont="1" applyAlignment="1">
      <alignment vertical="top"/>
    </xf>
    <xf numFmtId="0" fontId="15" fillId="2" borderId="1" xfId="0" applyFont="1" applyFill="1" applyBorder="1"/>
    <xf numFmtId="0" fontId="15" fillId="0" borderId="0" xfId="9" applyFont="1" applyAlignment="1">
      <alignment horizontal="left" vertical="top"/>
    </xf>
    <xf numFmtId="0" fontId="15" fillId="0" borderId="0" xfId="9" applyFont="1" applyAlignment="1">
      <alignment vertical="top"/>
    </xf>
    <xf numFmtId="0" fontId="15" fillId="2" borderId="2" xfId="0" applyFont="1" applyFill="1" applyBorder="1"/>
    <xf numFmtId="0" fontId="19" fillId="2" borderId="2" xfId="0" applyFont="1" applyFill="1" applyBorder="1"/>
    <xf numFmtId="0" fontId="15" fillId="0" borderId="0" xfId="9" applyFont="1" applyAlignment="1">
      <alignment horizontal="center" vertical="top"/>
    </xf>
    <xf numFmtId="0" fontId="15" fillId="0" borderId="0" xfId="9" applyFont="1" applyAlignment="1">
      <alignment horizontal="right" vertical="top"/>
    </xf>
    <xf numFmtId="0" fontId="20" fillId="0" borderId="0" xfId="8" applyFont="1"/>
    <xf numFmtId="0" fontId="15" fillId="0" borderId="0" xfId="10" applyNumberFormat="1" applyFont="1" applyAlignment="1">
      <alignment horizontal="center" vertical="center"/>
    </xf>
    <xf numFmtId="0" fontId="15" fillId="0" borderId="0" xfId="10" applyNumberFormat="1" applyFont="1" applyAlignment="1">
      <alignment vertical="center"/>
    </xf>
    <xf numFmtId="43" fontId="15" fillId="0" borderId="0" xfId="10" applyFont="1" applyAlignment="1">
      <alignment vertical="center"/>
    </xf>
    <xf numFmtId="43" fontId="15" fillId="0" borderId="0" xfId="10" applyFont="1" applyAlignment="1">
      <alignment horizontal="center" vertical="center"/>
    </xf>
    <xf numFmtId="0" fontId="21" fillId="0" borderId="0" xfId="8" applyFont="1"/>
    <xf numFmtId="0" fontId="15" fillId="0" borderId="0" xfId="10" applyNumberFormat="1" applyFont="1" applyAlignment="1">
      <alignment horizontal="right" vertical="center"/>
    </xf>
    <xf numFmtId="0" fontId="15" fillId="0" borderId="0" xfId="9" applyFont="1" applyAlignment="1">
      <alignment horizontal="center"/>
    </xf>
    <xf numFmtId="0" fontId="15" fillId="0" borderId="0" xfId="9" applyFont="1" applyAlignment="1">
      <alignment horizontal="left"/>
    </xf>
    <xf numFmtId="0" fontId="15" fillId="2" borderId="0" xfId="0" applyFont="1" applyFill="1" applyAlignment="1">
      <alignment horizontal="right"/>
    </xf>
    <xf numFmtId="4" fontId="21" fillId="0" borderId="0" xfId="8" applyNumberFormat="1" applyFont="1"/>
    <xf numFmtId="0" fontId="15" fillId="2" borderId="3" xfId="0" applyFont="1" applyFill="1" applyBorder="1" applyAlignment="1">
      <alignment horizontal="center" vertical="center"/>
    </xf>
    <xf numFmtId="4" fontId="15" fillId="0" borderId="4" xfId="0" applyNumberFormat="1" applyFont="1" applyBorder="1" applyAlignment="1">
      <alignment horizontal="center"/>
    </xf>
    <xf numFmtId="167" fontId="15" fillId="0" borderId="28" xfId="0" quotePrefix="1" applyNumberFormat="1" applyFont="1" applyBorder="1" applyAlignment="1">
      <alignment horizontal="center"/>
    </xf>
    <xf numFmtId="43" fontId="15" fillId="2" borderId="23" xfId="4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" fillId="0" borderId="0" xfId="11" applyFont="1"/>
    <xf numFmtId="0" fontId="15" fillId="2" borderId="14" xfId="0" applyFont="1" applyFill="1" applyBorder="1" applyAlignment="1">
      <alignment horizontal="center"/>
    </xf>
    <xf numFmtId="49" fontId="15" fillId="0" borderId="2" xfId="0" applyNumberFormat="1" applyFont="1" applyBorder="1" applyAlignment="1">
      <alignment horizontal="left"/>
    </xf>
    <xf numFmtId="0" fontId="15" fillId="2" borderId="15" xfId="0" applyFont="1" applyFill="1" applyBorder="1"/>
    <xf numFmtId="4" fontId="15" fillId="2" borderId="14" xfId="0" applyNumberFormat="1" applyFont="1" applyFill="1" applyBorder="1" applyAlignment="1">
      <alignment horizontal="center"/>
    </xf>
    <xf numFmtId="0" fontId="15" fillId="0" borderId="28" xfId="0" quotePrefix="1" applyFont="1" applyBorder="1" applyAlignment="1">
      <alignment horizontal="center"/>
    </xf>
    <xf numFmtId="43" fontId="15" fillId="2" borderId="14" xfId="4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left"/>
    </xf>
    <xf numFmtId="49" fontId="15" fillId="2" borderId="2" xfId="0" applyNumberFormat="1" applyFont="1" applyFill="1" applyBorder="1"/>
    <xf numFmtId="0" fontId="15" fillId="0" borderId="0" xfId="10" applyNumberFormat="1" applyFont="1" applyAlignment="1">
      <alignment horizontal="left" vertical="center"/>
    </xf>
    <xf numFmtId="49" fontId="15" fillId="2" borderId="16" xfId="0" applyNumberFormat="1" applyFont="1" applyFill="1" applyBorder="1" applyAlignment="1">
      <alignment horizontal="left"/>
    </xf>
    <xf numFmtId="166" fontId="1" fillId="0" borderId="0" xfId="11" applyNumberFormat="1" applyFont="1"/>
    <xf numFmtId="0" fontId="15" fillId="2" borderId="28" xfId="0" applyFont="1" applyFill="1" applyBorder="1" applyAlignment="1">
      <alignment horizontal="center"/>
    </xf>
    <xf numFmtId="49" fontId="15" fillId="2" borderId="45" xfId="0" applyNumberFormat="1" applyFont="1" applyFill="1" applyBorder="1"/>
    <xf numFmtId="0" fontId="15" fillId="2" borderId="35" xfId="0" applyFont="1" applyFill="1" applyBorder="1"/>
    <xf numFmtId="4" fontId="15" fillId="2" borderId="28" xfId="0" applyNumberFormat="1" applyFont="1" applyFill="1" applyBorder="1" applyAlignment="1">
      <alignment horizontal="center" vertical="center"/>
    </xf>
    <xf numFmtId="43" fontId="15" fillId="2" borderId="28" xfId="4" applyFont="1" applyFill="1" applyBorder="1" applyAlignment="1">
      <alignment horizontal="center" vertical="center"/>
    </xf>
    <xf numFmtId="0" fontId="1" fillId="0" borderId="0" xfId="8" applyFont="1"/>
    <xf numFmtId="0" fontId="1" fillId="0" borderId="0" xfId="12" applyFont="1"/>
    <xf numFmtId="0" fontId="15" fillId="2" borderId="42" xfId="0" applyFont="1" applyFill="1" applyBorder="1" applyAlignment="1">
      <alignment horizontal="center"/>
    </xf>
    <xf numFmtId="4" fontId="15" fillId="2" borderId="42" xfId="0" applyNumberFormat="1" applyFont="1" applyFill="1" applyBorder="1" applyAlignment="1">
      <alignment horizontal="center" vertical="center"/>
    </xf>
    <xf numFmtId="0" fontId="15" fillId="0" borderId="42" xfId="0" quotePrefix="1" applyFont="1" applyBorder="1" applyAlignment="1">
      <alignment horizontal="center"/>
    </xf>
    <xf numFmtId="43" fontId="15" fillId="2" borderId="42" xfId="4" applyFont="1" applyFill="1" applyBorder="1" applyAlignment="1">
      <alignment horizontal="center" vertical="center"/>
    </xf>
    <xf numFmtId="0" fontId="15" fillId="2" borderId="31" xfId="0" applyFont="1" applyFill="1" applyBorder="1" applyAlignment="1">
      <alignment horizontal="center"/>
    </xf>
    <xf numFmtId="49" fontId="15" fillId="2" borderId="27" xfId="0" applyNumberFormat="1" applyFont="1" applyFill="1" applyBorder="1" applyAlignment="1">
      <alignment horizontal="left"/>
    </xf>
    <xf numFmtId="0" fontId="15" fillId="2" borderId="1" xfId="0" quotePrefix="1" applyFont="1" applyFill="1" applyBorder="1"/>
    <xf numFmtId="0" fontId="15" fillId="2" borderId="26" xfId="0" quotePrefix="1" applyFont="1" applyFill="1" applyBorder="1"/>
    <xf numFmtId="4" fontId="15" fillId="2" borderId="31" xfId="0" applyNumberFormat="1" applyFont="1" applyFill="1" applyBorder="1" applyAlignment="1">
      <alignment horizontal="center" vertical="center"/>
    </xf>
    <xf numFmtId="0" fontId="15" fillId="0" borderId="31" xfId="0" quotePrefix="1" applyFont="1" applyBorder="1" applyAlignment="1">
      <alignment horizontal="center"/>
    </xf>
    <xf numFmtId="43" fontId="15" fillId="2" borderId="31" xfId="4" applyFont="1" applyFill="1" applyBorder="1" applyAlignment="1">
      <alignment horizontal="center" vertical="center"/>
    </xf>
    <xf numFmtId="167" fontId="15" fillId="0" borderId="0" xfId="13" applyNumberFormat="1" applyFont="1" applyAlignment="1">
      <alignment horizontal="center" vertical="center"/>
    </xf>
    <xf numFmtId="0" fontId="15" fillId="2" borderId="14" xfId="0" applyFont="1" applyFill="1" applyBorder="1"/>
    <xf numFmtId="0" fontId="15" fillId="2" borderId="27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/>
    </xf>
    <xf numFmtId="0" fontId="15" fillId="2" borderId="26" xfId="0" applyFont="1" applyFill="1" applyBorder="1" applyAlignment="1">
      <alignment horizontal="left"/>
    </xf>
    <xf numFmtId="4" fontId="15" fillId="2" borderId="14" xfId="0" applyNumberFormat="1" applyFont="1" applyFill="1" applyBorder="1"/>
    <xf numFmtId="167" fontId="22" fillId="0" borderId="0" xfId="14" applyNumberFormat="1" applyFont="1" applyAlignment="1">
      <alignment horizontal="center" vertical="center"/>
    </xf>
    <xf numFmtId="0" fontId="15" fillId="2" borderId="16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0" fontId="15" fillId="2" borderId="15" xfId="0" applyFont="1" applyFill="1" applyBorder="1" applyAlignment="1">
      <alignment horizontal="left"/>
    </xf>
    <xf numFmtId="0" fontId="15" fillId="0" borderId="0" xfId="10" applyNumberFormat="1" applyFont="1" applyAlignment="1">
      <alignment horizontal="left"/>
    </xf>
    <xf numFmtId="0" fontId="15" fillId="0" borderId="0" xfId="10" applyNumberFormat="1" applyFont="1"/>
    <xf numFmtId="0" fontId="15" fillId="2" borderId="44" xfId="0" applyFont="1" applyFill="1" applyBorder="1" applyAlignment="1">
      <alignment horizontal="left"/>
    </xf>
    <xf numFmtId="0" fontId="15" fillId="2" borderId="45" xfId="0" applyFont="1" applyFill="1" applyBorder="1" applyAlignment="1">
      <alignment horizontal="left"/>
    </xf>
    <xf numFmtId="0" fontId="15" fillId="2" borderId="35" xfId="0" applyFont="1" applyFill="1" applyBorder="1" applyAlignment="1">
      <alignment horizontal="left"/>
    </xf>
    <xf numFmtId="0" fontId="15" fillId="2" borderId="28" xfId="0" applyFont="1" applyFill="1" applyBorder="1"/>
    <xf numFmtId="0" fontId="15" fillId="0" borderId="0" xfId="9" applyFont="1"/>
    <xf numFmtId="43" fontId="15" fillId="2" borderId="42" xfId="0" applyNumberFormat="1" applyFont="1" applyFill="1" applyBorder="1"/>
    <xf numFmtId="0" fontId="15" fillId="2" borderId="42" xfId="0" applyFont="1" applyFill="1" applyBorder="1"/>
    <xf numFmtId="0" fontId="15" fillId="2" borderId="7" xfId="0" applyFont="1" applyFill="1" applyBorder="1" applyAlignment="1">
      <alignment horizontal="center"/>
    </xf>
    <xf numFmtId="43" fontId="15" fillId="0" borderId="0" xfId="10" applyFont="1"/>
    <xf numFmtId="0" fontId="15" fillId="2" borderId="0" xfId="1" applyFont="1" applyFill="1" applyAlignment="1">
      <alignment horizontal="right"/>
    </xf>
    <xf numFmtId="165" fontId="15" fillId="2" borderId="0" xfId="2" applyNumberFormat="1" applyFont="1" applyFill="1"/>
    <xf numFmtId="0" fontId="15" fillId="2" borderId="0" xfId="1" applyFont="1" applyFill="1"/>
    <xf numFmtId="0" fontId="23" fillId="2" borderId="0" xfId="1" applyFont="1" applyFill="1" applyAlignment="1">
      <alignment horizontal="right"/>
    </xf>
    <xf numFmtId="165" fontId="23" fillId="2" borderId="0" xfId="2" applyNumberFormat="1" applyFont="1" applyFill="1"/>
    <xf numFmtId="0" fontId="23" fillId="2" borderId="0" xfId="1" applyFont="1" applyFill="1"/>
    <xf numFmtId="0" fontId="23" fillId="2" borderId="0" xfId="0" applyFont="1" applyFill="1"/>
    <xf numFmtId="0" fontId="23" fillId="0" borderId="0" xfId="0" applyFont="1"/>
    <xf numFmtId="0" fontId="23" fillId="2" borderId="0" xfId="3" applyFont="1" applyFill="1"/>
    <xf numFmtId="0" fontId="14" fillId="0" borderId="3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0" fontId="14" fillId="0" borderId="0" xfId="0" applyFont="1" applyAlignment="1">
      <alignment horizontal="center"/>
    </xf>
    <xf numFmtId="165" fontId="23" fillId="2" borderId="0" xfId="2" applyNumberFormat="1" applyFont="1" applyFill="1" applyAlignment="1">
      <alignment horizontal="center" vertical="center"/>
    </xf>
    <xf numFmtId="49" fontId="15" fillId="0" borderId="25" xfId="0" applyNumberFormat="1" applyFont="1" applyBorder="1" applyAlignment="1">
      <alignment horizontal="left" shrinkToFit="1"/>
    </xf>
    <xf numFmtId="49" fontId="15" fillId="0" borderId="38" xfId="0" applyNumberFormat="1" applyFont="1" applyBorder="1" applyAlignment="1">
      <alignment horizontal="left" shrinkToFit="1"/>
    </xf>
    <xf numFmtId="49" fontId="15" fillId="0" borderId="39" xfId="0" applyNumberFormat="1" applyFont="1" applyBorder="1" applyAlignment="1">
      <alignment horizontal="left" shrinkToFit="1"/>
    </xf>
    <xf numFmtId="0" fontId="15" fillId="2" borderId="16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15" fillId="2" borderId="15" xfId="0" applyFont="1" applyFill="1" applyBorder="1" applyAlignment="1">
      <alignment horizontal="center"/>
    </xf>
    <xf numFmtId="165" fontId="15" fillId="2" borderId="0" xfId="2" applyNumberFormat="1" applyFont="1" applyFill="1" applyAlignment="1">
      <alignment horizontal="center"/>
    </xf>
    <xf numFmtId="165" fontId="23" fillId="2" borderId="0" xfId="2" applyNumberFormat="1" applyFont="1" applyFill="1" applyAlignment="1">
      <alignment horizontal="center"/>
    </xf>
    <xf numFmtId="49" fontId="15" fillId="2" borderId="42" xfId="0" applyNumberFormat="1" applyFont="1" applyFill="1" applyBorder="1" applyAlignment="1">
      <alignment horizontal="center"/>
    </xf>
    <xf numFmtId="0" fontId="15" fillId="2" borderId="40" xfId="0" applyFont="1" applyFill="1" applyBorder="1" applyAlignment="1">
      <alignment horizontal="center"/>
    </xf>
    <xf numFmtId="0" fontId="15" fillId="2" borderId="43" xfId="0" applyFont="1" applyFill="1" applyBorder="1" applyAlignment="1">
      <alignment horizontal="center"/>
    </xf>
    <xf numFmtId="0" fontId="15" fillId="2" borderId="41" xfId="0" applyFont="1" applyFill="1" applyBorder="1" applyAlignment="1">
      <alignment horizontal="center"/>
    </xf>
    <xf numFmtId="0" fontId="15" fillId="2" borderId="46" xfId="0" applyFont="1" applyFill="1" applyBorder="1" applyAlignment="1">
      <alignment horizontal="center"/>
    </xf>
    <xf numFmtId="0" fontId="15" fillId="2" borderId="47" xfId="0" applyFont="1" applyFill="1" applyBorder="1" applyAlignment="1">
      <alignment horizontal="center"/>
    </xf>
    <xf numFmtId="0" fontId="15" fillId="2" borderId="48" xfId="0" applyFont="1" applyFill="1" applyBorder="1" applyAlignment="1">
      <alignment horizontal="center"/>
    </xf>
    <xf numFmtId="0" fontId="15" fillId="2" borderId="0" xfId="0" applyFont="1" applyFill="1" applyAlignment="1">
      <alignment horizontal="center"/>
    </xf>
    <xf numFmtId="0" fontId="15" fillId="2" borderId="3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165" fontId="1" fillId="2" borderId="0" xfId="2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165" fontId="1" fillId="2" borderId="0" xfId="2" applyNumberFormat="1" applyFont="1" applyFill="1" applyAlignment="1">
      <alignment horizontal="center"/>
    </xf>
  </cellXfs>
  <cellStyles count="16">
    <cellStyle name="Comma" xfId="4" builtinId="3"/>
    <cellStyle name="Comma_งานสวนย่าโม(Anc)" xfId="2"/>
    <cellStyle name="Hyperlink" xfId="15" builtinId="8"/>
    <cellStyle name="Normal" xfId="0" builtinId="0"/>
    <cellStyle name="Normal 10 2" xfId="14"/>
    <cellStyle name="Normal 2" xfId="6"/>
    <cellStyle name="Normal_งานสวนย่าโม(Anc)" xfId="1"/>
    <cellStyle name="Normal_ประมาณราคา ศาลากลาง7" xfId="8"/>
    <cellStyle name="เครื่องหมายจุลภาค 10" xfId="13"/>
    <cellStyle name="เครื่องหมายจุลภาค 17" xfId="10"/>
    <cellStyle name="เครื่องหมายจุลภาค 3" xfId="7"/>
    <cellStyle name="ปกติ 12" xfId="9"/>
    <cellStyle name="ปกติ 2 4" xfId="3"/>
    <cellStyle name="ปกติ 5" xfId="5"/>
    <cellStyle name="ปกติ_BOQรพแก้งคร้อ" xfId="11"/>
    <cellStyle name="ปกติ_ศูนย์การศึกษาพิเศษเขต11" xfId="12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722628</xdr:colOff>
      <xdr:row>0</xdr:row>
      <xdr:rowOff>53975</xdr:rowOff>
    </xdr:from>
    <xdr:to>
      <xdr:col>9</xdr:col>
      <xdr:colOff>492124</xdr:colOff>
      <xdr:row>1</xdr:row>
      <xdr:rowOff>53975</xdr:rowOff>
    </xdr:to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D4F621B2-6CE8-4E08-9EF0-2B9AA8EF1503}"/>
            </a:ext>
          </a:extLst>
        </xdr:cNvPr>
        <xdr:cNvSpPr txBox="1">
          <a:spLocks noChangeArrowheads="1"/>
        </xdr:cNvSpPr>
      </xdr:nvSpPr>
      <xdr:spPr bwMode="auto">
        <a:xfrm>
          <a:off x="8523603" y="53975"/>
          <a:ext cx="1769746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32004" rIns="0" bIns="0" anchor="t" upright="1"/>
        <a:lstStyle/>
        <a:p>
          <a:pPr algn="r" rtl="1">
            <a:defRPr sz="1000"/>
          </a:pPr>
          <a:r>
            <a:rPr lang="th-TH" sz="1400" b="0" i="0" strike="noStrike">
              <a:solidFill>
                <a:srgbClr val="000000"/>
              </a:solidFill>
              <a:latin typeface="TH SarabunPSK"/>
              <a:cs typeface="TH SarabunPSK"/>
            </a:rPr>
            <a:t>แบบ ปร.4 แผ่นที่ </a:t>
          </a:r>
          <a:r>
            <a:rPr lang="th-TH" sz="1400" b="0" i="0" u="dotted" strike="noStrike" baseline="0">
              <a:solidFill>
                <a:srgbClr val="000000"/>
              </a:solidFill>
              <a:latin typeface="TH SarabunPSK"/>
              <a:cs typeface="TH SarabunPSK"/>
            </a:rPr>
            <a:t>    1    </a:t>
          </a:r>
          <a:r>
            <a:rPr lang="th-TH" sz="1400" b="0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/</a:t>
          </a:r>
          <a:r>
            <a:rPr lang="th-TH" sz="1400" b="0" i="0" u="dotted" baseline="0">
              <a:latin typeface="TH SarabunPSK" pitchFamily="34" charset="-34"/>
              <a:ea typeface="+mn-ea"/>
              <a:cs typeface="TH SarabunPSK" pitchFamily="34" charset="-34"/>
            </a:rPr>
            <a:t>   12  </a:t>
          </a:r>
          <a:r>
            <a:rPr lang="th-TH" sz="1400" b="0" i="0" u="dotted" baseline="0">
              <a:solidFill>
                <a:schemeClr val="bg1"/>
              </a:solidFill>
              <a:latin typeface="TH SarabunPSK" pitchFamily="34" charset="-34"/>
              <a:ea typeface="+mn-ea"/>
              <a:cs typeface="TH SarabunPSK" pitchFamily="34" charset="-34"/>
            </a:rPr>
            <a:t>.</a:t>
          </a:r>
          <a:endParaRPr lang="th-TH" sz="1400" b="0" i="0" strike="noStrike">
            <a:solidFill>
              <a:schemeClr val="bg1"/>
            </a:solidFill>
            <a:latin typeface="TH SarabunPSK"/>
            <a:cs typeface="TH SarabunPSK"/>
          </a:endParaRPr>
        </a:p>
      </xdr:txBody>
    </xdr:sp>
    <xdr:clientData/>
  </xdr:twoCellAnchor>
  <xdr:twoCellAnchor>
    <xdr:from>
      <xdr:col>7</xdr:col>
      <xdr:colOff>728662</xdr:colOff>
      <xdr:row>26</xdr:row>
      <xdr:rowOff>47625</xdr:rowOff>
    </xdr:from>
    <xdr:to>
      <xdr:col>9</xdr:col>
      <xdr:colOff>498158</xdr:colOff>
      <xdr:row>27</xdr:row>
      <xdr:rowOff>47625</xdr:rowOff>
    </xdr:to>
    <xdr:sp macro="" textlink="">
      <xdr:nvSpPr>
        <xdr:cNvPr id="3" name="Text Box 1">
          <a:extLst>
            <a:ext uri="{FF2B5EF4-FFF2-40B4-BE49-F238E27FC236}">
              <a16:creationId xmlns="" xmlns:a16="http://schemas.microsoft.com/office/drawing/2014/main" id="{15421620-532F-4AFD-BE44-D14A195CF94D}"/>
            </a:ext>
          </a:extLst>
        </xdr:cNvPr>
        <xdr:cNvSpPr txBox="1">
          <a:spLocks noChangeArrowheads="1"/>
        </xdr:cNvSpPr>
      </xdr:nvSpPr>
      <xdr:spPr bwMode="auto">
        <a:xfrm>
          <a:off x="8529637" y="6486525"/>
          <a:ext cx="1769746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32004" rIns="0" bIns="0" anchor="t" upright="1"/>
        <a:lstStyle/>
        <a:p>
          <a:pPr algn="r" rtl="1">
            <a:defRPr sz="1000"/>
          </a:pPr>
          <a:r>
            <a:rPr lang="th-TH" sz="1400" b="0" i="0" strike="noStrike">
              <a:solidFill>
                <a:srgbClr val="000000"/>
              </a:solidFill>
              <a:latin typeface="TH SarabunPSK"/>
              <a:cs typeface="TH SarabunPSK"/>
            </a:rPr>
            <a:t>แบบ ปร.4 แผ่นที่ </a:t>
          </a:r>
          <a:r>
            <a:rPr lang="th-TH" sz="1400" b="0" i="0" u="dotted" strike="noStrike" baseline="0">
              <a:solidFill>
                <a:srgbClr val="000000"/>
              </a:solidFill>
              <a:latin typeface="TH SarabunPSK"/>
              <a:cs typeface="TH SarabunPSK"/>
            </a:rPr>
            <a:t>    2    </a:t>
          </a:r>
          <a:r>
            <a:rPr lang="th-TH" sz="1400" b="0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/</a:t>
          </a:r>
          <a:r>
            <a:rPr lang="th-TH" sz="1400" b="0" i="0" u="dotted" baseline="0">
              <a:latin typeface="TH SarabunPSK" pitchFamily="34" charset="-34"/>
              <a:ea typeface="+mn-ea"/>
              <a:cs typeface="TH SarabunPSK" pitchFamily="34" charset="-34"/>
            </a:rPr>
            <a:t>  12  </a:t>
          </a:r>
          <a:r>
            <a:rPr lang="th-TH" sz="1400" b="0" i="0" u="dotted" baseline="0">
              <a:solidFill>
                <a:schemeClr val="bg1"/>
              </a:solidFill>
              <a:latin typeface="TH SarabunPSK" pitchFamily="34" charset="-34"/>
              <a:ea typeface="+mn-ea"/>
              <a:cs typeface="TH SarabunPSK" pitchFamily="34" charset="-34"/>
            </a:rPr>
            <a:t>.</a:t>
          </a:r>
          <a:endParaRPr lang="th-TH" sz="1400" b="0" i="0" strike="noStrike">
            <a:solidFill>
              <a:schemeClr val="bg1"/>
            </a:solidFill>
            <a:latin typeface="TH SarabunPSK"/>
            <a:cs typeface="TH SarabunPSK"/>
          </a:endParaRPr>
        </a:p>
      </xdr:txBody>
    </xdr:sp>
    <xdr:clientData/>
  </xdr:twoCellAnchor>
  <xdr:twoCellAnchor>
    <xdr:from>
      <xdr:col>7</xdr:col>
      <xdr:colOff>750887</xdr:colOff>
      <xdr:row>78</xdr:row>
      <xdr:rowOff>3175</xdr:rowOff>
    </xdr:from>
    <xdr:to>
      <xdr:col>9</xdr:col>
      <xdr:colOff>520383</xdr:colOff>
      <xdr:row>79</xdr:row>
      <xdr:rowOff>3176</xdr:rowOff>
    </xdr:to>
    <xdr:sp macro="" textlink="">
      <xdr:nvSpPr>
        <xdr:cNvPr id="4" name="Text Box 1">
          <a:extLst>
            <a:ext uri="{FF2B5EF4-FFF2-40B4-BE49-F238E27FC236}">
              <a16:creationId xmlns="" xmlns:a16="http://schemas.microsoft.com/office/drawing/2014/main" id="{06E47EA0-A91B-49B2-9053-7B5C1706DEE0}"/>
            </a:ext>
          </a:extLst>
        </xdr:cNvPr>
        <xdr:cNvSpPr txBox="1">
          <a:spLocks noChangeArrowheads="1"/>
        </xdr:cNvSpPr>
      </xdr:nvSpPr>
      <xdr:spPr bwMode="auto">
        <a:xfrm>
          <a:off x="8551862" y="19319875"/>
          <a:ext cx="1769746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32004" rIns="0" bIns="0" anchor="t" upright="1"/>
        <a:lstStyle/>
        <a:p>
          <a:pPr algn="r" rtl="1">
            <a:defRPr sz="1000"/>
          </a:pPr>
          <a:r>
            <a:rPr lang="th-TH" sz="1400" b="0" i="0" strike="noStrike">
              <a:solidFill>
                <a:srgbClr val="000000"/>
              </a:solidFill>
              <a:latin typeface="TH SarabunPSK"/>
              <a:cs typeface="TH SarabunPSK"/>
            </a:rPr>
            <a:t>แบบ ปร.4 แผ่นที่ </a:t>
          </a:r>
          <a:r>
            <a:rPr lang="th-TH" sz="1400" b="0" i="0" u="dotted" strike="noStrike" baseline="0">
              <a:solidFill>
                <a:srgbClr val="000000"/>
              </a:solidFill>
              <a:latin typeface="TH SarabunPSK"/>
              <a:cs typeface="TH SarabunPSK"/>
            </a:rPr>
            <a:t>    4    </a:t>
          </a:r>
          <a:r>
            <a:rPr lang="th-TH" sz="1400" b="0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/</a:t>
          </a:r>
          <a:r>
            <a:rPr lang="th-TH" sz="1400" b="0" i="0" u="dotted" baseline="0">
              <a:latin typeface="TH SarabunPSK" pitchFamily="34" charset="-34"/>
              <a:ea typeface="+mn-ea"/>
              <a:cs typeface="TH SarabunPSK" pitchFamily="34" charset="-34"/>
            </a:rPr>
            <a:t>   12  </a:t>
          </a:r>
          <a:r>
            <a:rPr lang="th-TH" sz="1400" b="0" i="0" u="dotted" baseline="0">
              <a:solidFill>
                <a:schemeClr val="bg1"/>
              </a:solidFill>
              <a:latin typeface="TH SarabunPSK" pitchFamily="34" charset="-34"/>
              <a:ea typeface="+mn-ea"/>
              <a:cs typeface="TH SarabunPSK" pitchFamily="34" charset="-34"/>
            </a:rPr>
            <a:t>.</a:t>
          </a:r>
          <a:endParaRPr lang="th-TH" sz="1400" b="0" i="0" strike="noStrike">
            <a:solidFill>
              <a:schemeClr val="bg1"/>
            </a:solidFill>
            <a:latin typeface="TH SarabunPSK"/>
            <a:cs typeface="TH SarabunPSK"/>
          </a:endParaRPr>
        </a:p>
      </xdr:txBody>
    </xdr:sp>
    <xdr:clientData/>
  </xdr:twoCellAnchor>
  <xdr:twoCellAnchor>
    <xdr:from>
      <xdr:col>7</xdr:col>
      <xdr:colOff>731837</xdr:colOff>
      <xdr:row>104</xdr:row>
      <xdr:rowOff>7938</xdr:rowOff>
    </xdr:from>
    <xdr:to>
      <xdr:col>9</xdr:col>
      <xdr:colOff>501333</xdr:colOff>
      <xdr:row>105</xdr:row>
      <xdr:rowOff>7938</xdr:rowOff>
    </xdr:to>
    <xdr:sp macro="" textlink="">
      <xdr:nvSpPr>
        <xdr:cNvPr id="5" name="Text Box 1">
          <a:extLst>
            <a:ext uri="{FF2B5EF4-FFF2-40B4-BE49-F238E27FC236}">
              <a16:creationId xmlns="" xmlns:a16="http://schemas.microsoft.com/office/drawing/2014/main" id="{D2A55C30-86F1-4AFF-A1EB-C67AC4C58682}"/>
            </a:ext>
          </a:extLst>
        </xdr:cNvPr>
        <xdr:cNvSpPr txBox="1">
          <a:spLocks noChangeArrowheads="1"/>
        </xdr:cNvSpPr>
      </xdr:nvSpPr>
      <xdr:spPr bwMode="auto">
        <a:xfrm>
          <a:off x="8532812" y="25763538"/>
          <a:ext cx="1769746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32004" rIns="0" bIns="0" anchor="t" upright="1"/>
        <a:lstStyle/>
        <a:p>
          <a:pPr algn="r" rtl="1">
            <a:defRPr sz="1000"/>
          </a:pPr>
          <a:r>
            <a:rPr lang="th-TH" sz="1400" b="0" i="0" strike="noStrike">
              <a:solidFill>
                <a:srgbClr val="000000"/>
              </a:solidFill>
              <a:latin typeface="TH SarabunPSK"/>
              <a:cs typeface="TH SarabunPSK"/>
            </a:rPr>
            <a:t>แบบ ปร.4 แผ่นที่ </a:t>
          </a:r>
          <a:r>
            <a:rPr lang="th-TH" sz="1400" b="0" i="0" u="dotted" strike="noStrike" baseline="0">
              <a:solidFill>
                <a:srgbClr val="000000"/>
              </a:solidFill>
              <a:latin typeface="TH SarabunPSK"/>
              <a:cs typeface="TH SarabunPSK"/>
            </a:rPr>
            <a:t>    5    </a:t>
          </a:r>
          <a:r>
            <a:rPr lang="th-TH" sz="1400" b="0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/</a:t>
          </a:r>
          <a:r>
            <a:rPr lang="th-TH" sz="1400" b="0" i="0" u="dotted" baseline="0">
              <a:latin typeface="TH SarabunPSK" pitchFamily="34" charset="-34"/>
              <a:ea typeface="+mn-ea"/>
              <a:cs typeface="TH SarabunPSK" pitchFamily="34" charset="-34"/>
            </a:rPr>
            <a:t>   12  </a:t>
          </a:r>
          <a:r>
            <a:rPr lang="th-TH" sz="1400" b="0" i="0" u="dotted" baseline="0">
              <a:solidFill>
                <a:schemeClr val="bg1"/>
              </a:solidFill>
              <a:latin typeface="TH SarabunPSK" pitchFamily="34" charset="-34"/>
              <a:ea typeface="+mn-ea"/>
              <a:cs typeface="TH SarabunPSK" pitchFamily="34" charset="-34"/>
            </a:rPr>
            <a:t>.</a:t>
          </a:r>
          <a:endParaRPr lang="th-TH" sz="1400" b="0" i="0" strike="noStrike">
            <a:solidFill>
              <a:schemeClr val="bg1"/>
            </a:solidFill>
            <a:latin typeface="TH SarabunPSK"/>
            <a:cs typeface="TH SarabunPSK"/>
          </a:endParaRPr>
        </a:p>
      </xdr:txBody>
    </xdr:sp>
    <xdr:clientData/>
  </xdr:twoCellAnchor>
  <xdr:twoCellAnchor>
    <xdr:from>
      <xdr:col>7</xdr:col>
      <xdr:colOff>793750</xdr:colOff>
      <xdr:row>130</xdr:row>
      <xdr:rowOff>34925</xdr:rowOff>
    </xdr:from>
    <xdr:to>
      <xdr:col>9</xdr:col>
      <xdr:colOff>563246</xdr:colOff>
      <xdr:row>131</xdr:row>
      <xdr:rowOff>34925</xdr:rowOff>
    </xdr:to>
    <xdr:sp macro="" textlink="">
      <xdr:nvSpPr>
        <xdr:cNvPr id="6" name="Text Box 1">
          <a:extLst>
            <a:ext uri="{FF2B5EF4-FFF2-40B4-BE49-F238E27FC236}">
              <a16:creationId xmlns="" xmlns:a16="http://schemas.microsoft.com/office/drawing/2014/main" id="{0D604B3E-0884-49FC-8531-D20090344671}"/>
            </a:ext>
          </a:extLst>
        </xdr:cNvPr>
        <xdr:cNvSpPr txBox="1">
          <a:spLocks noChangeArrowheads="1"/>
        </xdr:cNvSpPr>
      </xdr:nvSpPr>
      <xdr:spPr bwMode="auto">
        <a:xfrm>
          <a:off x="8556625" y="32229425"/>
          <a:ext cx="1807846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32004" rIns="0" bIns="0" anchor="t" upright="1"/>
        <a:lstStyle/>
        <a:p>
          <a:pPr algn="r" rtl="1">
            <a:defRPr sz="1000"/>
          </a:pPr>
          <a:r>
            <a:rPr lang="th-TH" sz="1400" b="0" i="0" strike="noStrike">
              <a:solidFill>
                <a:srgbClr val="000000"/>
              </a:solidFill>
              <a:latin typeface="TH SarabunPSK"/>
              <a:cs typeface="TH SarabunPSK"/>
            </a:rPr>
            <a:t>แบบ ปร.4 แผ่นที่ </a:t>
          </a:r>
          <a:r>
            <a:rPr lang="th-TH" sz="1400" b="0" i="0" u="dotted" strike="noStrike" baseline="0">
              <a:solidFill>
                <a:srgbClr val="000000"/>
              </a:solidFill>
              <a:latin typeface="TH SarabunPSK"/>
              <a:cs typeface="TH SarabunPSK"/>
            </a:rPr>
            <a:t>  6    </a:t>
          </a:r>
          <a:r>
            <a:rPr lang="th-TH" sz="1400" b="0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/</a:t>
          </a:r>
          <a:r>
            <a:rPr lang="th-TH" sz="1400" b="0" i="0" u="dotted" baseline="0">
              <a:latin typeface="TH SarabunPSK" pitchFamily="34" charset="-34"/>
              <a:ea typeface="+mn-ea"/>
              <a:cs typeface="TH SarabunPSK" pitchFamily="34" charset="-34"/>
            </a:rPr>
            <a:t>   12  </a:t>
          </a:r>
          <a:r>
            <a:rPr lang="th-TH" sz="1400" b="0" i="0" u="dotted" baseline="0">
              <a:solidFill>
                <a:schemeClr val="bg1"/>
              </a:solidFill>
              <a:latin typeface="TH SarabunPSK" pitchFamily="34" charset="-34"/>
              <a:ea typeface="+mn-ea"/>
              <a:cs typeface="TH SarabunPSK" pitchFamily="34" charset="-34"/>
            </a:rPr>
            <a:t>.</a:t>
          </a:r>
          <a:endParaRPr lang="th-TH" sz="1400" b="0" i="0" strike="noStrike">
            <a:solidFill>
              <a:schemeClr val="bg1"/>
            </a:solidFill>
            <a:latin typeface="TH SarabunPSK"/>
            <a:cs typeface="TH SarabunPSK"/>
          </a:endParaRPr>
        </a:p>
      </xdr:txBody>
    </xdr:sp>
    <xdr:clientData/>
  </xdr:twoCellAnchor>
  <xdr:twoCellAnchor>
    <xdr:from>
      <xdr:col>7</xdr:col>
      <xdr:colOff>809625</xdr:colOff>
      <xdr:row>156</xdr:row>
      <xdr:rowOff>42862</xdr:rowOff>
    </xdr:from>
    <xdr:to>
      <xdr:col>9</xdr:col>
      <xdr:colOff>579121</xdr:colOff>
      <xdr:row>157</xdr:row>
      <xdr:rowOff>42862</xdr:rowOff>
    </xdr:to>
    <xdr:sp macro="" textlink="">
      <xdr:nvSpPr>
        <xdr:cNvPr id="7" name="Text Box 1">
          <a:extLst>
            <a:ext uri="{FF2B5EF4-FFF2-40B4-BE49-F238E27FC236}">
              <a16:creationId xmlns="" xmlns:a16="http://schemas.microsoft.com/office/drawing/2014/main" id="{6BA257C8-0D4B-436C-B8F7-47720E16B900}"/>
            </a:ext>
          </a:extLst>
        </xdr:cNvPr>
        <xdr:cNvSpPr txBox="1">
          <a:spLocks noChangeArrowheads="1"/>
        </xdr:cNvSpPr>
      </xdr:nvSpPr>
      <xdr:spPr bwMode="auto">
        <a:xfrm>
          <a:off x="8553450" y="38676262"/>
          <a:ext cx="1826896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32004" rIns="0" bIns="0" anchor="t" upright="1"/>
        <a:lstStyle/>
        <a:p>
          <a:pPr algn="r" rtl="1">
            <a:defRPr sz="1000"/>
          </a:pPr>
          <a:r>
            <a:rPr lang="th-TH" sz="1400" b="0" i="0" strike="noStrike">
              <a:solidFill>
                <a:srgbClr val="000000"/>
              </a:solidFill>
              <a:latin typeface="TH SarabunPSK"/>
              <a:cs typeface="TH SarabunPSK"/>
            </a:rPr>
            <a:t>แบบ ปร.4 แผ่นที่ </a:t>
          </a:r>
          <a:r>
            <a:rPr lang="th-TH" sz="1400" b="0" i="0" u="dotted" strike="noStrike" baseline="0">
              <a:solidFill>
                <a:srgbClr val="000000"/>
              </a:solidFill>
              <a:latin typeface="TH SarabunPSK"/>
              <a:cs typeface="TH SarabunPSK"/>
            </a:rPr>
            <a:t>  7    </a:t>
          </a:r>
          <a:r>
            <a:rPr lang="th-TH" sz="1400" b="0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/</a:t>
          </a:r>
          <a:r>
            <a:rPr lang="th-TH" sz="1400" b="0" i="0" u="dotted" baseline="0">
              <a:latin typeface="TH SarabunPSK" pitchFamily="34" charset="-34"/>
              <a:ea typeface="+mn-ea"/>
              <a:cs typeface="TH SarabunPSK" pitchFamily="34" charset="-34"/>
            </a:rPr>
            <a:t>   12  </a:t>
          </a:r>
          <a:r>
            <a:rPr lang="th-TH" sz="1400" b="0" i="0" u="dotted" baseline="0">
              <a:solidFill>
                <a:schemeClr val="bg1"/>
              </a:solidFill>
              <a:latin typeface="TH SarabunPSK" pitchFamily="34" charset="-34"/>
              <a:ea typeface="+mn-ea"/>
              <a:cs typeface="TH SarabunPSK" pitchFamily="34" charset="-34"/>
            </a:rPr>
            <a:t>.</a:t>
          </a:r>
          <a:endParaRPr lang="th-TH" sz="1400" b="0" i="0" strike="noStrike">
            <a:solidFill>
              <a:schemeClr val="bg1"/>
            </a:solidFill>
            <a:latin typeface="TH SarabunPSK"/>
            <a:cs typeface="TH SarabunPSK"/>
          </a:endParaRPr>
        </a:p>
      </xdr:txBody>
    </xdr:sp>
    <xdr:clientData/>
  </xdr:twoCellAnchor>
  <xdr:twoCellAnchor>
    <xdr:from>
      <xdr:col>7</xdr:col>
      <xdr:colOff>788988</xdr:colOff>
      <xdr:row>208</xdr:row>
      <xdr:rowOff>76200</xdr:rowOff>
    </xdr:from>
    <xdr:to>
      <xdr:col>9</xdr:col>
      <xdr:colOff>568009</xdr:colOff>
      <xdr:row>209</xdr:row>
      <xdr:rowOff>76200</xdr:rowOff>
    </xdr:to>
    <xdr:sp macro="" textlink="">
      <xdr:nvSpPr>
        <xdr:cNvPr id="8" name="Text Box 1">
          <a:extLst>
            <a:ext uri="{FF2B5EF4-FFF2-40B4-BE49-F238E27FC236}">
              <a16:creationId xmlns="" xmlns:a16="http://schemas.microsoft.com/office/drawing/2014/main" id="{8F92DAAC-1788-4FF3-AEA3-9BD268290C8A}"/>
            </a:ext>
          </a:extLst>
        </xdr:cNvPr>
        <xdr:cNvSpPr txBox="1">
          <a:spLocks noChangeArrowheads="1"/>
        </xdr:cNvSpPr>
      </xdr:nvSpPr>
      <xdr:spPr bwMode="auto">
        <a:xfrm>
          <a:off x="8551863" y="51587400"/>
          <a:ext cx="1817371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32004" rIns="0" bIns="0" anchor="t" upright="1"/>
        <a:lstStyle/>
        <a:p>
          <a:pPr algn="r" rtl="1">
            <a:defRPr sz="1000"/>
          </a:pPr>
          <a:r>
            <a:rPr lang="th-TH" sz="1400" b="0" i="0" strike="noStrike">
              <a:solidFill>
                <a:srgbClr val="000000"/>
              </a:solidFill>
              <a:latin typeface="TH SarabunPSK"/>
              <a:cs typeface="TH SarabunPSK"/>
            </a:rPr>
            <a:t>แบบ ปร.4 แผ่นที่ </a:t>
          </a:r>
          <a:r>
            <a:rPr lang="th-TH" sz="1400" b="0" i="0" u="dotted" strike="noStrike" baseline="0">
              <a:solidFill>
                <a:srgbClr val="000000"/>
              </a:solidFill>
              <a:latin typeface="TH SarabunPSK"/>
              <a:cs typeface="TH SarabunPSK"/>
            </a:rPr>
            <a:t>  9    </a:t>
          </a:r>
          <a:r>
            <a:rPr lang="th-TH" sz="1400" b="0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/</a:t>
          </a:r>
          <a:r>
            <a:rPr lang="th-TH" sz="1400" b="0" i="0" u="dotted" baseline="0">
              <a:latin typeface="TH SarabunPSK" pitchFamily="34" charset="-34"/>
              <a:ea typeface="+mn-ea"/>
              <a:cs typeface="TH SarabunPSK" pitchFamily="34" charset="-34"/>
            </a:rPr>
            <a:t>   12  </a:t>
          </a:r>
          <a:r>
            <a:rPr lang="th-TH" sz="1400" b="0" i="0" u="dotted" baseline="0">
              <a:solidFill>
                <a:schemeClr val="bg1"/>
              </a:solidFill>
              <a:latin typeface="TH SarabunPSK" pitchFamily="34" charset="-34"/>
              <a:ea typeface="+mn-ea"/>
              <a:cs typeface="TH SarabunPSK" pitchFamily="34" charset="-34"/>
            </a:rPr>
            <a:t>.</a:t>
          </a:r>
          <a:endParaRPr lang="th-TH" sz="1400" b="0" i="0" strike="noStrike">
            <a:solidFill>
              <a:schemeClr val="bg1"/>
            </a:solidFill>
            <a:latin typeface="TH SarabunPSK"/>
            <a:cs typeface="TH SarabunPSK"/>
          </a:endParaRPr>
        </a:p>
      </xdr:txBody>
    </xdr:sp>
    <xdr:clientData/>
  </xdr:twoCellAnchor>
  <xdr:twoCellAnchor>
    <xdr:from>
      <xdr:col>7</xdr:col>
      <xdr:colOff>846137</xdr:colOff>
      <xdr:row>234</xdr:row>
      <xdr:rowOff>4762</xdr:rowOff>
    </xdr:from>
    <xdr:to>
      <xdr:col>9</xdr:col>
      <xdr:colOff>615633</xdr:colOff>
      <xdr:row>235</xdr:row>
      <xdr:rowOff>4763</xdr:rowOff>
    </xdr:to>
    <xdr:sp macro="" textlink="">
      <xdr:nvSpPr>
        <xdr:cNvPr id="9" name="Text Box 1">
          <a:extLst>
            <a:ext uri="{FF2B5EF4-FFF2-40B4-BE49-F238E27FC236}">
              <a16:creationId xmlns="" xmlns:a16="http://schemas.microsoft.com/office/drawing/2014/main" id="{ACEFE9C9-C4C5-4A12-A14A-98EAF62CD2E0}"/>
            </a:ext>
          </a:extLst>
        </xdr:cNvPr>
        <xdr:cNvSpPr txBox="1">
          <a:spLocks noChangeArrowheads="1"/>
        </xdr:cNvSpPr>
      </xdr:nvSpPr>
      <xdr:spPr bwMode="auto">
        <a:xfrm>
          <a:off x="8551862" y="57954862"/>
          <a:ext cx="1864996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32004" rIns="0" bIns="0" anchor="t" upright="1"/>
        <a:lstStyle/>
        <a:p>
          <a:pPr algn="r" rtl="1">
            <a:defRPr sz="1000"/>
          </a:pPr>
          <a:r>
            <a:rPr lang="th-TH" sz="1400" b="0" i="0" strike="noStrike">
              <a:solidFill>
                <a:srgbClr val="000000"/>
              </a:solidFill>
              <a:latin typeface="TH SarabunPSK"/>
              <a:cs typeface="TH SarabunPSK"/>
            </a:rPr>
            <a:t>แบบ ปร.4 แผ่นที่ </a:t>
          </a:r>
          <a:r>
            <a:rPr lang="th-TH" sz="1400" b="0" i="0" u="dotted" strike="noStrike" baseline="0">
              <a:solidFill>
                <a:srgbClr val="000000"/>
              </a:solidFill>
              <a:latin typeface="TH SarabunPSK"/>
              <a:cs typeface="TH SarabunPSK"/>
            </a:rPr>
            <a:t>  10    </a:t>
          </a:r>
          <a:r>
            <a:rPr lang="th-TH" sz="1400" b="0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/</a:t>
          </a:r>
          <a:r>
            <a:rPr lang="th-TH" sz="1400" b="0" i="0" u="dotted" baseline="0">
              <a:latin typeface="TH SarabunPSK" pitchFamily="34" charset="-34"/>
              <a:ea typeface="+mn-ea"/>
              <a:cs typeface="TH SarabunPSK" pitchFamily="34" charset="-34"/>
            </a:rPr>
            <a:t>   12  </a:t>
          </a:r>
          <a:r>
            <a:rPr lang="th-TH" sz="1400" b="0" i="0" u="dotted" baseline="0">
              <a:solidFill>
                <a:schemeClr val="bg1"/>
              </a:solidFill>
              <a:latin typeface="TH SarabunPSK" pitchFamily="34" charset="-34"/>
              <a:ea typeface="+mn-ea"/>
              <a:cs typeface="TH SarabunPSK" pitchFamily="34" charset="-34"/>
            </a:rPr>
            <a:t>.</a:t>
          </a:r>
          <a:endParaRPr lang="th-TH" sz="1400" b="0" i="0" strike="noStrike">
            <a:solidFill>
              <a:schemeClr val="bg1"/>
            </a:solidFill>
            <a:latin typeface="TH SarabunPSK"/>
            <a:cs typeface="TH SarabunPSK"/>
          </a:endParaRPr>
        </a:p>
      </xdr:txBody>
    </xdr:sp>
    <xdr:clientData/>
  </xdr:twoCellAnchor>
  <xdr:twoCellAnchor>
    <xdr:from>
      <xdr:col>8</xdr:col>
      <xdr:colOff>1588</xdr:colOff>
      <xdr:row>260</xdr:row>
      <xdr:rowOff>76200</xdr:rowOff>
    </xdr:from>
    <xdr:to>
      <xdr:col>9</xdr:col>
      <xdr:colOff>561659</xdr:colOff>
      <xdr:row>261</xdr:row>
      <xdr:rowOff>76200</xdr:rowOff>
    </xdr:to>
    <xdr:sp macro="" textlink="">
      <xdr:nvSpPr>
        <xdr:cNvPr id="10" name="Text Box 1">
          <a:extLst>
            <a:ext uri="{FF2B5EF4-FFF2-40B4-BE49-F238E27FC236}">
              <a16:creationId xmlns="" xmlns:a16="http://schemas.microsoft.com/office/drawing/2014/main" id="{D13661AA-F3C2-42B5-8B6B-0692A7B30C96}"/>
            </a:ext>
          </a:extLst>
        </xdr:cNvPr>
        <xdr:cNvSpPr txBox="1">
          <a:spLocks noChangeArrowheads="1"/>
        </xdr:cNvSpPr>
      </xdr:nvSpPr>
      <xdr:spPr bwMode="auto">
        <a:xfrm>
          <a:off x="8555038" y="64465200"/>
          <a:ext cx="1807846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32004" rIns="0" bIns="0" anchor="t" upright="1"/>
        <a:lstStyle/>
        <a:p>
          <a:pPr algn="r" rtl="1">
            <a:defRPr sz="1000"/>
          </a:pPr>
          <a:r>
            <a:rPr lang="th-TH" sz="1400" b="0" i="0" strike="noStrike">
              <a:solidFill>
                <a:srgbClr val="000000"/>
              </a:solidFill>
              <a:latin typeface="TH SarabunPSK"/>
              <a:cs typeface="TH SarabunPSK"/>
            </a:rPr>
            <a:t>แบบ ปร.4 แผ่นที่ </a:t>
          </a:r>
          <a:r>
            <a:rPr lang="th-TH" sz="1400" b="0" i="0" u="dotted" strike="noStrike" baseline="0">
              <a:solidFill>
                <a:srgbClr val="000000"/>
              </a:solidFill>
              <a:latin typeface="TH SarabunPSK"/>
              <a:cs typeface="TH SarabunPSK"/>
            </a:rPr>
            <a:t>  11    </a:t>
          </a:r>
          <a:r>
            <a:rPr lang="th-TH" sz="1400" b="0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/</a:t>
          </a:r>
          <a:r>
            <a:rPr lang="th-TH" sz="1400" b="0" i="0" u="dotted" baseline="0">
              <a:latin typeface="TH SarabunPSK" pitchFamily="34" charset="-34"/>
              <a:ea typeface="+mn-ea"/>
              <a:cs typeface="TH SarabunPSK" pitchFamily="34" charset="-34"/>
            </a:rPr>
            <a:t>   12  </a:t>
          </a:r>
          <a:r>
            <a:rPr lang="th-TH" sz="1400" b="0" i="0" u="dotted" baseline="0">
              <a:solidFill>
                <a:schemeClr val="bg1"/>
              </a:solidFill>
              <a:latin typeface="TH SarabunPSK" pitchFamily="34" charset="-34"/>
              <a:ea typeface="+mn-ea"/>
              <a:cs typeface="TH SarabunPSK" pitchFamily="34" charset="-34"/>
            </a:rPr>
            <a:t>.</a:t>
          </a:r>
          <a:endParaRPr lang="th-TH" sz="1400" b="0" i="0" strike="noStrike">
            <a:solidFill>
              <a:schemeClr val="bg1"/>
            </a:solidFill>
            <a:latin typeface="TH SarabunPSK"/>
            <a:cs typeface="TH SarabunPSK"/>
          </a:endParaRPr>
        </a:p>
      </xdr:txBody>
    </xdr:sp>
    <xdr:clientData/>
  </xdr:twoCellAnchor>
  <xdr:twoCellAnchor>
    <xdr:from>
      <xdr:col>7</xdr:col>
      <xdr:colOff>695325</xdr:colOff>
      <xdr:row>286</xdr:row>
      <xdr:rowOff>19050</xdr:rowOff>
    </xdr:from>
    <xdr:to>
      <xdr:col>9</xdr:col>
      <xdr:colOff>464821</xdr:colOff>
      <xdr:row>287</xdr:row>
      <xdr:rowOff>19050</xdr:rowOff>
    </xdr:to>
    <xdr:sp macro="" textlink="">
      <xdr:nvSpPr>
        <xdr:cNvPr id="11" name="Text Box 1">
          <a:extLst>
            <a:ext uri="{FF2B5EF4-FFF2-40B4-BE49-F238E27FC236}">
              <a16:creationId xmlns="" xmlns:a16="http://schemas.microsoft.com/office/drawing/2014/main" id="{098751D1-0323-4921-A9B0-F288458CA173}"/>
            </a:ext>
          </a:extLst>
        </xdr:cNvPr>
        <xdr:cNvSpPr txBox="1">
          <a:spLocks noChangeArrowheads="1"/>
        </xdr:cNvSpPr>
      </xdr:nvSpPr>
      <xdr:spPr bwMode="auto">
        <a:xfrm>
          <a:off x="8496300" y="70846950"/>
          <a:ext cx="1769746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32004" rIns="0" bIns="0" anchor="t" upright="1"/>
        <a:lstStyle/>
        <a:p>
          <a:pPr algn="r" rtl="1">
            <a:defRPr sz="1000"/>
          </a:pPr>
          <a:r>
            <a:rPr lang="th-TH" sz="1400" b="0" i="0" strike="noStrike">
              <a:solidFill>
                <a:srgbClr val="000000"/>
              </a:solidFill>
              <a:latin typeface="TH SarabunPSK"/>
              <a:cs typeface="TH SarabunPSK"/>
            </a:rPr>
            <a:t>แบบ ปร.4 แผ่นที่ </a:t>
          </a:r>
          <a:r>
            <a:rPr lang="th-TH" sz="1400" b="0" i="0" u="dotted" strike="noStrike" baseline="0">
              <a:solidFill>
                <a:srgbClr val="000000"/>
              </a:solidFill>
              <a:latin typeface="TH SarabunPSK"/>
              <a:cs typeface="TH SarabunPSK"/>
            </a:rPr>
            <a:t>  12    </a:t>
          </a:r>
          <a:r>
            <a:rPr lang="th-TH" sz="1400" b="0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/</a:t>
          </a:r>
          <a:r>
            <a:rPr lang="th-TH" sz="1400" b="0" i="0" u="dotted" baseline="0">
              <a:latin typeface="TH SarabunPSK" pitchFamily="34" charset="-34"/>
              <a:ea typeface="+mn-ea"/>
              <a:cs typeface="TH SarabunPSK" pitchFamily="34" charset="-34"/>
            </a:rPr>
            <a:t>   12  </a:t>
          </a:r>
          <a:r>
            <a:rPr lang="th-TH" sz="1400" b="0" i="0" u="dotted" baseline="0">
              <a:solidFill>
                <a:schemeClr val="bg1"/>
              </a:solidFill>
              <a:latin typeface="TH SarabunPSK" pitchFamily="34" charset="-34"/>
              <a:ea typeface="+mn-ea"/>
              <a:cs typeface="TH SarabunPSK" pitchFamily="34" charset="-34"/>
            </a:rPr>
            <a:t>.</a:t>
          </a:r>
          <a:endParaRPr lang="th-TH" sz="1400" b="0" i="0" strike="noStrike">
            <a:solidFill>
              <a:schemeClr val="bg1"/>
            </a:solidFill>
            <a:latin typeface="TH SarabunPSK"/>
            <a:cs typeface="TH SarabunPSK"/>
          </a:endParaRPr>
        </a:p>
      </xdr:txBody>
    </xdr:sp>
    <xdr:clientData/>
  </xdr:twoCellAnchor>
  <xdr:twoCellAnchor>
    <xdr:from>
      <xdr:col>7</xdr:col>
      <xdr:colOff>728662</xdr:colOff>
      <xdr:row>52</xdr:row>
      <xdr:rowOff>47625</xdr:rowOff>
    </xdr:from>
    <xdr:to>
      <xdr:col>9</xdr:col>
      <xdr:colOff>498158</xdr:colOff>
      <xdr:row>53</xdr:row>
      <xdr:rowOff>47625</xdr:rowOff>
    </xdr:to>
    <xdr:sp macro="" textlink="">
      <xdr:nvSpPr>
        <xdr:cNvPr id="12" name="Text Box 1">
          <a:extLst>
            <a:ext uri="{FF2B5EF4-FFF2-40B4-BE49-F238E27FC236}">
              <a16:creationId xmlns="" xmlns:a16="http://schemas.microsoft.com/office/drawing/2014/main" id="{B9779AB5-A0F0-4FFC-906F-AD485DCF6E26}"/>
            </a:ext>
          </a:extLst>
        </xdr:cNvPr>
        <xdr:cNvSpPr txBox="1">
          <a:spLocks noChangeArrowheads="1"/>
        </xdr:cNvSpPr>
      </xdr:nvSpPr>
      <xdr:spPr bwMode="auto">
        <a:xfrm>
          <a:off x="8529637" y="12925425"/>
          <a:ext cx="1769746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32004" rIns="0" bIns="0" anchor="t" upright="1"/>
        <a:lstStyle/>
        <a:p>
          <a:pPr algn="r" rtl="1">
            <a:defRPr sz="1000"/>
          </a:pPr>
          <a:r>
            <a:rPr lang="th-TH" sz="1400" b="0" i="0" strike="noStrike">
              <a:solidFill>
                <a:srgbClr val="000000"/>
              </a:solidFill>
              <a:latin typeface="TH SarabunPSK"/>
              <a:cs typeface="TH SarabunPSK"/>
            </a:rPr>
            <a:t>แบบ ปร.4 แผ่นที่ </a:t>
          </a:r>
          <a:r>
            <a:rPr lang="th-TH" sz="1400" b="0" i="0" u="dotted" strike="noStrike" baseline="0">
              <a:solidFill>
                <a:srgbClr val="000000"/>
              </a:solidFill>
              <a:latin typeface="TH SarabunPSK"/>
              <a:cs typeface="TH SarabunPSK"/>
            </a:rPr>
            <a:t>   3    </a:t>
          </a:r>
          <a:r>
            <a:rPr lang="th-TH" sz="1400" b="0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/</a:t>
          </a:r>
          <a:r>
            <a:rPr lang="th-TH" sz="1400" b="0" i="0" u="dotted" baseline="0">
              <a:latin typeface="TH SarabunPSK" pitchFamily="34" charset="-34"/>
              <a:ea typeface="+mn-ea"/>
              <a:cs typeface="TH SarabunPSK" pitchFamily="34" charset="-34"/>
            </a:rPr>
            <a:t>   12  </a:t>
          </a:r>
          <a:r>
            <a:rPr lang="th-TH" sz="1400" b="0" i="0" u="dotted" baseline="0">
              <a:solidFill>
                <a:schemeClr val="bg1"/>
              </a:solidFill>
              <a:latin typeface="TH SarabunPSK" pitchFamily="34" charset="-34"/>
              <a:ea typeface="+mn-ea"/>
              <a:cs typeface="TH SarabunPSK" pitchFamily="34" charset="-34"/>
            </a:rPr>
            <a:t>.</a:t>
          </a:r>
          <a:endParaRPr lang="th-TH" sz="1400" b="0" i="0" strike="noStrike">
            <a:solidFill>
              <a:schemeClr val="bg1"/>
            </a:solidFill>
            <a:latin typeface="TH SarabunPSK"/>
            <a:cs typeface="TH SarabunPSK"/>
          </a:endParaRPr>
        </a:p>
      </xdr:txBody>
    </xdr:sp>
    <xdr:clientData/>
  </xdr:twoCellAnchor>
  <xdr:twoCellAnchor>
    <xdr:from>
      <xdr:col>7</xdr:col>
      <xdr:colOff>817563</xdr:colOff>
      <xdr:row>182</xdr:row>
      <xdr:rowOff>0</xdr:rowOff>
    </xdr:from>
    <xdr:to>
      <xdr:col>9</xdr:col>
      <xdr:colOff>587059</xdr:colOff>
      <xdr:row>183</xdr:row>
      <xdr:rowOff>0</xdr:rowOff>
    </xdr:to>
    <xdr:sp macro="" textlink="">
      <xdr:nvSpPr>
        <xdr:cNvPr id="13" name="Text Box 1">
          <a:extLst>
            <a:ext uri="{FF2B5EF4-FFF2-40B4-BE49-F238E27FC236}">
              <a16:creationId xmlns="" xmlns:a16="http://schemas.microsoft.com/office/drawing/2014/main" id="{A1E05C4F-5879-4D14-9458-B53B06FE5C23}"/>
            </a:ext>
          </a:extLst>
        </xdr:cNvPr>
        <xdr:cNvSpPr txBox="1">
          <a:spLocks noChangeArrowheads="1"/>
        </xdr:cNvSpPr>
      </xdr:nvSpPr>
      <xdr:spPr bwMode="auto">
        <a:xfrm>
          <a:off x="8551863" y="45072300"/>
          <a:ext cx="1836421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32004" rIns="0" bIns="0" anchor="t" upright="1"/>
        <a:lstStyle/>
        <a:p>
          <a:pPr algn="r" rtl="1">
            <a:defRPr sz="1000"/>
          </a:pPr>
          <a:r>
            <a:rPr lang="th-TH" sz="1400" b="0" i="0" strike="noStrike">
              <a:solidFill>
                <a:srgbClr val="000000"/>
              </a:solidFill>
              <a:latin typeface="TH SarabunPSK"/>
              <a:cs typeface="TH SarabunPSK"/>
            </a:rPr>
            <a:t>แบบ ปร.4 แผ่นที่ </a:t>
          </a:r>
          <a:r>
            <a:rPr lang="th-TH" sz="1400" b="0" i="0" u="dotted" strike="noStrike" baseline="0">
              <a:solidFill>
                <a:srgbClr val="000000"/>
              </a:solidFill>
              <a:latin typeface="TH SarabunPSK"/>
              <a:cs typeface="TH SarabunPSK"/>
            </a:rPr>
            <a:t>  8    </a:t>
          </a:r>
          <a:r>
            <a:rPr lang="th-TH" sz="1400" b="0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/</a:t>
          </a:r>
          <a:r>
            <a:rPr lang="th-TH" sz="1400" b="0" i="0" u="dotted" baseline="0">
              <a:latin typeface="TH SarabunPSK" pitchFamily="34" charset="-34"/>
              <a:ea typeface="+mn-ea"/>
              <a:cs typeface="TH SarabunPSK" pitchFamily="34" charset="-34"/>
            </a:rPr>
            <a:t>   12  </a:t>
          </a:r>
          <a:r>
            <a:rPr lang="th-TH" sz="1400" b="0" i="0" u="dotted" baseline="0">
              <a:solidFill>
                <a:schemeClr val="bg1"/>
              </a:solidFill>
              <a:latin typeface="TH SarabunPSK" pitchFamily="34" charset="-34"/>
              <a:ea typeface="+mn-ea"/>
              <a:cs typeface="TH SarabunPSK" pitchFamily="34" charset="-34"/>
            </a:rPr>
            <a:t>.</a:t>
          </a:r>
          <a:endParaRPr lang="th-TH" sz="1400" b="0" i="0" strike="noStrike">
            <a:solidFill>
              <a:schemeClr val="bg1"/>
            </a:solidFill>
            <a:latin typeface="TH SarabunPSK"/>
            <a:cs typeface="TH SarabunPSK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539114</xdr:colOff>
      <xdr:row>0</xdr:row>
      <xdr:rowOff>57150</xdr:rowOff>
    </xdr:from>
    <xdr:to>
      <xdr:col>7</xdr:col>
      <xdr:colOff>638174</xdr:colOff>
      <xdr:row>1</xdr:row>
      <xdr:rowOff>173395</xdr:rowOff>
    </xdr:to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EDB4C54E-1422-4C68-8D6C-B7A04C8C4B45}"/>
            </a:ext>
          </a:extLst>
        </xdr:cNvPr>
        <xdr:cNvSpPr txBox="1">
          <a:spLocks noChangeArrowheads="1"/>
        </xdr:cNvSpPr>
      </xdr:nvSpPr>
      <xdr:spPr bwMode="auto">
        <a:xfrm>
          <a:off x="6482714" y="57150"/>
          <a:ext cx="1184910" cy="259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32004" rIns="0" bIns="0" anchor="t" upright="1"/>
        <a:lstStyle/>
        <a:p>
          <a:pPr algn="ctr" rtl="1">
            <a:defRPr sz="1000"/>
          </a:pPr>
          <a:r>
            <a:rPr lang="th-TH" sz="1400" b="0" i="0" strike="noStrike">
              <a:solidFill>
                <a:srgbClr val="000000"/>
              </a:solidFill>
              <a:latin typeface="TH SarabunPSK"/>
              <a:cs typeface="TH SarabunPSK"/>
            </a:rPr>
            <a:t>แบบ ปร.5 (ก)</a:t>
          </a:r>
        </a:p>
      </xdr:txBody>
    </xdr:sp>
    <xdr:clientData/>
  </xdr:twoCellAnchor>
  <xdr:twoCellAnchor editAs="oneCell">
    <xdr:from>
      <xdr:col>8</xdr:col>
      <xdr:colOff>244928</xdr:colOff>
      <xdr:row>24</xdr:row>
      <xdr:rowOff>0</xdr:rowOff>
    </xdr:from>
    <xdr:to>
      <xdr:col>15</xdr:col>
      <xdr:colOff>598763</xdr:colOff>
      <xdr:row>36</xdr:row>
      <xdr:rowOff>94432</xdr:rowOff>
    </xdr:to>
    <xdr:pic>
      <xdr:nvPicPr>
        <xdr:cNvPr id="9" name="รูปภาพ 1">
          <a:extLst>
            <a:ext uri="{FF2B5EF4-FFF2-40B4-BE49-F238E27FC236}">
              <a16:creationId xmlns="" xmlns:a16="http://schemas.microsoft.com/office/drawing/2014/main" id="{6374CD9F-0982-4F57-B723-9BC602BD5D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0787"/>
        <a:stretch>
          <a:fillRect/>
        </a:stretch>
      </xdr:blipFill>
      <xdr:spPr bwMode="auto">
        <a:xfrm>
          <a:off x="7752869" y="6589060"/>
          <a:ext cx="6662747" cy="3624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676275</xdr:colOff>
      <xdr:row>0</xdr:row>
      <xdr:rowOff>0</xdr:rowOff>
    </xdr:from>
    <xdr:to>
      <xdr:col>7</xdr:col>
      <xdr:colOff>19042</xdr:colOff>
      <xdr:row>1</xdr:row>
      <xdr:rowOff>19220</xdr:rowOff>
    </xdr:to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0"/>
          <a:ext cx="2209792" cy="2573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32004" rIns="0" bIns="0" anchor="t" upright="1"/>
        <a:lstStyle/>
        <a:p>
          <a:pPr algn="r" rtl="1">
            <a:defRPr sz="1000"/>
          </a:pPr>
          <a:r>
            <a:rPr lang="th-TH" sz="1400" b="0" i="0" strike="noStrike">
              <a:solidFill>
                <a:srgbClr val="000000"/>
              </a:solidFill>
              <a:latin typeface="TH SarabunPSK"/>
              <a:cs typeface="TH SarabunPSK"/>
            </a:rPr>
            <a:t>แบบ ปร.6 แผ่นที่ </a:t>
          </a:r>
          <a:r>
            <a:rPr lang="th-TH" sz="1400" b="0" i="0" u="dotted" strike="noStrike" baseline="0">
              <a:solidFill>
                <a:srgbClr val="000000"/>
              </a:solidFill>
              <a:latin typeface="TH SarabunPSK"/>
              <a:cs typeface="TH SarabunPSK"/>
            </a:rPr>
            <a:t>   1   </a:t>
          </a:r>
          <a:r>
            <a:rPr lang="th-TH" sz="1400" b="0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/</a:t>
          </a:r>
          <a:r>
            <a:rPr lang="th-TH" sz="1400" b="0" i="0" u="dotted" baseline="0">
              <a:latin typeface="TH SarabunPSK" pitchFamily="34" charset="-34"/>
              <a:ea typeface="+mn-ea"/>
              <a:cs typeface="TH SarabunPSK" pitchFamily="34" charset="-34"/>
            </a:rPr>
            <a:t>   1   </a:t>
          </a:r>
          <a:r>
            <a:rPr lang="th-TH" sz="1400" b="0" i="0" u="dotted" baseline="0">
              <a:solidFill>
                <a:schemeClr val="bg1"/>
              </a:solidFill>
              <a:latin typeface="TH SarabunPSK" pitchFamily="34" charset="-34"/>
              <a:ea typeface="+mn-ea"/>
              <a:cs typeface="TH SarabunPSK" pitchFamily="34" charset="-34"/>
            </a:rPr>
            <a:t>.</a:t>
          </a:r>
          <a:endParaRPr lang="th-TH" sz="1400" b="0" i="0" strike="noStrike">
            <a:solidFill>
              <a:schemeClr val="bg1"/>
            </a:solidFill>
            <a:latin typeface="TH SarabunPSK"/>
            <a:cs typeface="TH SarabunPSK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676275</xdr:colOff>
      <xdr:row>0</xdr:row>
      <xdr:rowOff>0</xdr:rowOff>
    </xdr:from>
    <xdr:to>
      <xdr:col>7</xdr:col>
      <xdr:colOff>19042</xdr:colOff>
      <xdr:row>1</xdr:row>
      <xdr:rowOff>19220</xdr:rowOff>
    </xdr:to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0"/>
          <a:ext cx="2200267" cy="2573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32004" rIns="0" bIns="0" anchor="t" upright="1"/>
        <a:lstStyle/>
        <a:p>
          <a:pPr algn="r" rtl="1">
            <a:defRPr sz="1000"/>
          </a:pPr>
          <a:r>
            <a:rPr lang="th-TH" sz="1400" b="0" i="0" strike="noStrike">
              <a:solidFill>
                <a:srgbClr val="000000"/>
              </a:solidFill>
              <a:latin typeface="TH SarabunPSK"/>
              <a:cs typeface="TH SarabunPSK"/>
            </a:rPr>
            <a:t>แบบ ปร.6 แผ่นที่ </a:t>
          </a:r>
          <a:r>
            <a:rPr lang="th-TH" sz="1400" b="0" i="0" u="dotted" strike="noStrike" baseline="0">
              <a:solidFill>
                <a:srgbClr val="000000"/>
              </a:solidFill>
              <a:latin typeface="TH SarabunPSK"/>
              <a:cs typeface="TH SarabunPSK"/>
            </a:rPr>
            <a:t>   1   </a:t>
          </a:r>
          <a:r>
            <a:rPr lang="th-TH" sz="1400" b="0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/</a:t>
          </a:r>
          <a:r>
            <a:rPr lang="th-TH" sz="1400" b="0" i="0" u="dotted" baseline="0">
              <a:latin typeface="TH SarabunPSK" pitchFamily="34" charset="-34"/>
              <a:ea typeface="+mn-ea"/>
              <a:cs typeface="TH SarabunPSK" pitchFamily="34" charset="-34"/>
            </a:rPr>
            <a:t>   1   </a:t>
          </a:r>
          <a:r>
            <a:rPr lang="th-TH" sz="1400" b="0" i="0" u="dotted" baseline="0">
              <a:solidFill>
                <a:schemeClr val="bg1"/>
              </a:solidFill>
              <a:latin typeface="TH SarabunPSK" pitchFamily="34" charset="-34"/>
              <a:ea typeface="+mn-ea"/>
              <a:cs typeface="TH SarabunPSK" pitchFamily="34" charset="-34"/>
            </a:rPr>
            <a:t>.</a:t>
          </a:r>
          <a:endParaRPr lang="th-TH" sz="1400" b="0" i="0" strike="noStrike">
            <a:solidFill>
              <a:schemeClr val="bg1"/>
            </a:solidFill>
            <a:latin typeface="TH SarabunPSK"/>
            <a:cs typeface="TH SarabunPSK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676275</xdr:colOff>
      <xdr:row>0</xdr:row>
      <xdr:rowOff>0</xdr:rowOff>
    </xdr:from>
    <xdr:to>
      <xdr:col>7</xdr:col>
      <xdr:colOff>19042</xdr:colOff>
      <xdr:row>1</xdr:row>
      <xdr:rowOff>19220</xdr:rowOff>
    </xdr:to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0"/>
          <a:ext cx="2200267" cy="2573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32004" rIns="0" bIns="0" anchor="t" upright="1"/>
        <a:lstStyle/>
        <a:p>
          <a:pPr algn="r" rtl="1">
            <a:defRPr sz="1000"/>
          </a:pPr>
          <a:r>
            <a:rPr lang="th-TH" sz="1400" b="0" i="0" strike="noStrike">
              <a:solidFill>
                <a:srgbClr val="000000"/>
              </a:solidFill>
              <a:latin typeface="TH SarabunPSK"/>
              <a:cs typeface="TH SarabunPSK"/>
            </a:rPr>
            <a:t>แบบ ปร.6 แผ่นที่ </a:t>
          </a:r>
          <a:r>
            <a:rPr lang="th-TH" sz="1400" b="0" i="0" u="dotted" strike="noStrike" baseline="0">
              <a:solidFill>
                <a:srgbClr val="000000"/>
              </a:solidFill>
              <a:latin typeface="TH SarabunPSK"/>
              <a:cs typeface="TH SarabunPSK"/>
            </a:rPr>
            <a:t>   1   </a:t>
          </a:r>
          <a:r>
            <a:rPr lang="th-TH" sz="1400" b="0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/</a:t>
          </a:r>
          <a:r>
            <a:rPr lang="th-TH" sz="1400" b="0" i="0" u="dotted" baseline="0">
              <a:latin typeface="TH SarabunPSK" pitchFamily="34" charset="-34"/>
              <a:ea typeface="+mn-ea"/>
              <a:cs typeface="TH SarabunPSK" pitchFamily="34" charset="-34"/>
            </a:rPr>
            <a:t>   1   </a:t>
          </a:r>
          <a:r>
            <a:rPr lang="th-TH" sz="1400" b="0" i="0" u="dotted" baseline="0">
              <a:solidFill>
                <a:schemeClr val="bg1"/>
              </a:solidFill>
              <a:latin typeface="TH SarabunPSK" pitchFamily="34" charset="-34"/>
              <a:ea typeface="+mn-ea"/>
              <a:cs typeface="TH SarabunPSK" pitchFamily="34" charset="-34"/>
            </a:rPr>
            <a:t>.</a:t>
          </a:r>
          <a:endParaRPr lang="th-TH" sz="1400" b="0" i="0" strike="noStrike">
            <a:solidFill>
              <a:schemeClr val="bg1"/>
            </a:solidFill>
            <a:latin typeface="TH SarabunPSK"/>
            <a:cs typeface="TH SarabunPSK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676275</xdr:colOff>
      <xdr:row>0</xdr:row>
      <xdr:rowOff>0</xdr:rowOff>
    </xdr:from>
    <xdr:to>
      <xdr:col>7</xdr:col>
      <xdr:colOff>19042</xdr:colOff>
      <xdr:row>1</xdr:row>
      <xdr:rowOff>19220</xdr:rowOff>
    </xdr:to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0"/>
          <a:ext cx="2200267" cy="2573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32004" rIns="0" bIns="0" anchor="t" upright="1"/>
        <a:lstStyle/>
        <a:p>
          <a:pPr algn="r" rtl="1">
            <a:defRPr sz="1000"/>
          </a:pPr>
          <a:r>
            <a:rPr lang="th-TH" sz="1400" b="0" i="0" strike="noStrike">
              <a:solidFill>
                <a:srgbClr val="000000"/>
              </a:solidFill>
              <a:latin typeface="TH SarabunPSK"/>
              <a:cs typeface="TH SarabunPSK"/>
            </a:rPr>
            <a:t>แบบ ปร.6 แผ่นที่ </a:t>
          </a:r>
          <a:r>
            <a:rPr lang="th-TH" sz="1400" b="0" i="0" u="dotted" strike="noStrike" baseline="0">
              <a:solidFill>
                <a:srgbClr val="000000"/>
              </a:solidFill>
              <a:latin typeface="TH SarabunPSK"/>
              <a:cs typeface="TH SarabunPSK"/>
            </a:rPr>
            <a:t>   1   </a:t>
          </a:r>
          <a:r>
            <a:rPr lang="th-TH" sz="1400" b="0" i="0" strike="noStrike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/</a:t>
          </a:r>
          <a:r>
            <a:rPr lang="th-TH" sz="1400" b="0" i="0" u="dotted" baseline="0">
              <a:latin typeface="TH SarabunPSK" pitchFamily="34" charset="-34"/>
              <a:ea typeface="+mn-ea"/>
              <a:cs typeface="TH SarabunPSK" pitchFamily="34" charset="-34"/>
            </a:rPr>
            <a:t>   1   </a:t>
          </a:r>
          <a:r>
            <a:rPr lang="th-TH" sz="1400" b="0" i="0" u="dotted" baseline="0">
              <a:solidFill>
                <a:schemeClr val="bg1"/>
              </a:solidFill>
              <a:latin typeface="TH SarabunPSK" pitchFamily="34" charset="-34"/>
              <a:ea typeface="+mn-ea"/>
              <a:cs typeface="TH SarabunPSK" pitchFamily="34" charset="-34"/>
            </a:rPr>
            <a:t>.</a:t>
          </a:r>
          <a:endParaRPr lang="th-TH" sz="1400" b="0" i="0" strike="noStrike">
            <a:solidFill>
              <a:schemeClr val="bg1"/>
            </a:solidFill>
            <a:latin typeface="TH SarabunPSK"/>
            <a:cs typeface="TH SarabunPSK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400" b="1">
            <a:latin typeface="TH Sarabun New" panose="020B0500040200020003" pitchFamily="34" charset="-34"/>
            <a:cs typeface="TH Sarabun New" panose="020B0500040200020003" pitchFamily="34" charset="-34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7"/>
  <sheetViews>
    <sheetView showGridLines="0" tabSelected="1" topLeftCell="A16" zoomScaleNormal="100" zoomScaleSheetLayoutView="100" workbookViewId="0">
      <selection activeCell="E306" sqref="E306"/>
    </sheetView>
  </sheetViews>
  <sheetFormatPr defaultColWidth="9" defaultRowHeight="24"/>
  <cols>
    <col min="1" max="1" width="6.42578125" style="62" customWidth="1"/>
    <col min="2" max="2" width="51.7109375" style="62" customWidth="1"/>
    <col min="3" max="3" width="10.28515625" style="62" customWidth="1"/>
    <col min="4" max="4" width="5.85546875" style="62" customWidth="1"/>
    <col min="5" max="5" width="12.28515625" style="62" customWidth="1"/>
    <col min="6" max="6" width="11.85546875" style="62" customWidth="1"/>
    <col min="7" max="7" width="13.5703125" style="62" customWidth="1"/>
    <col min="8" max="8" width="12.140625" style="62" customWidth="1"/>
    <col min="9" max="9" width="16" style="62" customWidth="1"/>
    <col min="10" max="10" width="13.5703125" style="62" customWidth="1"/>
    <col min="11" max="11" width="9" style="62" customWidth="1"/>
    <col min="12" max="12" width="16.7109375" style="62" bestFit="1" customWidth="1"/>
    <col min="13" max="16384" width="9" style="62"/>
  </cols>
  <sheetData>
    <row r="1" spans="1:10">
      <c r="C1" s="63"/>
      <c r="D1" s="63"/>
    </row>
    <row r="2" spans="1:10">
      <c r="A2" s="241" t="s">
        <v>63</v>
      </c>
      <c r="B2" s="241"/>
      <c r="C2" s="241"/>
      <c r="D2" s="241"/>
      <c r="E2" s="241"/>
      <c r="F2" s="241"/>
      <c r="G2" s="241"/>
      <c r="H2" s="241"/>
      <c r="I2" s="241"/>
      <c r="J2" s="241"/>
    </row>
    <row r="3" spans="1:10">
      <c r="A3" s="64" t="s">
        <v>52</v>
      </c>
      <c r="B3" s="64"/>
      <c r="C3" s="65"/>
      <c r="D3" s="65"/>
      <c r="E3" s="64"/>
      <c r="F3" s="64"/>
      <c r="G3" s="64"/>
      <c r="H3" s="64"/>
      <c r="I3" s="64"/>
      <c r="J3" s="64"/>
    </row>
    <row r="4" spans="1:10">
      <c r="A4" s="64" t="s">
        <v>299</v>
      </c>
      <c r="B4" s="66"/>
      <c r="C4" s="67"/>
      <c r="D4" s="67"/>
      <c r="E4" s="66"/>
      <c r="F4" s="66"/>
      <c r="H4" s="66"/>
      <c r="I4" s="66"/>
      <c r="J4" s="66"/>
    </row>
    <row r="5" spans="1:10">
      <c r="A5" s="66" t="s">
        <v>300</v>
      </c>
      <c r="B5" s="66"/>
      <c r="C5" s="67"/>
      <c r="D5" s="67"/>
      <c r="E5" s="66"/>
      <c r="F5" s="66"/>
      <c r="G5" s="66"/>
      <c r="H5" s="66"/>
      <c r="I5" s="66"/>
      <c r="J5" s="66"/>
    </row>
    <row r="6" spans="1:10">
      <c r="A6" s="66" t="s">
        <v>301</v>
      </c>
      <c r="B6" s="66"/>
      <c r="C6" s="67"/>
      <c r="D6" s="67"/>
      <c r="E6" s="66"/>
      <c r="F6" s="66"/>
      <c r="G6" s="66"/>
      <c r="H6" s="66"/>
      <c r="I6" s="66"/>
      <c r="J6" s="66"/>
    </row>
    <row r="7" spans="1:10">
      <c r="A7" s="66" t="s">
        <v>302</v>
      </c>
      <c r="B7" s="66"/>
      <c r="C7" s="67"/>
      <c r="D7" s="67"/>
      <c r="E7" s="66"/>
      <c r="F7" s="66"/>
      <c r="G7" s="66" t="s">
        <v>303</v>
      </c>
      <c r="H7" s="66"/>
      <c r="I7" s="66"/>
      <c r="J7" s="66"/>
    </row>
    <row r="8" spans="1:10" ht="24.75" thickBot="1">
      <c r="C8" s="63"/>
      <c r="D8" s="63"/>
      <c r="J8" s="68" t="s">
        <v>62</v>
      </c>
    </row>
    <row r="9" spans="1:10" ht="24.75" thickTop="1">
      <c r="A9" s="237" t="s">
        <v>1</v>
      </c>
      <c r="B9" s="237" t="s">
        <v>2</v>
      </c>
      <c r="C9" s="237" t="s">
        <v>61</v>
      </c>
      <c r="D9" s="237" t="s">
        <v>60</v>
      </c>
      <c r="E9" s="239" t="s">
        <v>59</v>
      </c>
      <c r="F9" s="240"/>
      <c r="G9" s="239" t="s">
        <v>58</v>
      </c>
      <c r="H9" s="240"/>
      <c r="I9" s="69" t="s">
        <v>57</v>
      </c>
      <c r="J9" s="237" t="s">
        <v>4</v>
      </c>
    </row>
    <row r="10" spans="1:10" ht="24.75" thickBot="1">
      <c r="A10" s="238"/>
      <c r="B10" s="238"/>
      <c r="C10" s="238"/>
      <c r="D10" s="238"/>
      <c r="E10" s="70" t="s">
        <v>56</v>
      </c>
      <c r="F10" s="70" t="s">
        <v>55</v>
      </c>
      <c r="G10" s="70" t="s">
        <v>56</v>
      </c>
      <c r="H10" s="70" t="s">
        <v>55</v>
      </c>
      <c r="I10" s="71" t="s">
        <v>54</v>
      </c>
      <c r="J10" s="238"/>
    </row>
    <row r="11" spans="1:10" ht="24.75" thickTop="1">
      <c r="A11" s="72">
        <v>1</v>
      </c>
      <c r="B11" s="145" t="s">
        <v>64</v>
      </c>
      <c r="C11" s="73"/>
      <c r="D11" s="73"/>
      <c r="E11" s="74"/>
      <c r="F11" s="74"/>
      <c r="G11" s="74"/>
      <c r="H11" s="74"/>
      <c r="I11" s="75"/>
      <c r="J11" s="76"/>
    </row>
    <row r="12" spans="1:10">
      <c r="A12" s="72"/>
      <c r="B12" s="77" t="s">
        <v>79</v>
      </c>
      <c r="C12" s="73">
        <v>52</v>
      </c>
      <c r="D12" s="73" t="s">
        <v>80</v>
      </c>
      <c r="E12" s="74">
        <v>0</v>
      </c>
      <c r="F12" s="74">
        <f>SUM(C12*E12)</f>
        <v>0</v>
      </c>
      <c r="G12" s="78"/>
      <c r="H12" s="78">
        <f t="shared" ref="H12:H21" si="0">SUM(C12*G12)</f>
        <v>0</v>
      </c>
      <c r="I12" s="79">
        <f t="shared" ref="I12:I21" si="1">H12+F12</f>
        <v>0</v>
      </c>
      <c r="J12" s="80" t="s">
        <v>304</v>
      </c>
    </row>
    <row r="13" spans="1:10">
      <c r="A13" s="72"/>
      <c r="B13" s="77" t="s">
        <v>81</v>
      </c>
      <c r="C13" s="73">
        <v>12</v>
      </c>
      <c r="D13" s="73" t="s">
        <v>74</v>
      </c>
      <c r="E13" s="74">
        <v>0</v>
      </c>
      <c r="F13" s="74">
        <f t="shared" ref="F13:F40" si="2">SUM(C13*E13)</f>
        <v>0</v>
      </c>
      <c r="G13" s="78"/>
      <c r="H13" s="78">
        <f t="shared" si="0"/>
        <v>0</v>
      </c>
      <c r="I13" s="79">
        <f t="shared" si="1"/>
        <v>0</v>
      </c>
      <c r="J13" s="80" t="s">
        <v>304</v>
      </c>
    </row>
    <row r="14" spans="1:10">
      <c r="A14" s="72"/>
      <c r="B14" s="77" t="s">
        <v>82</v>
      </c>
      <c r="C14" s="73">
        <v>146.6</v>
      </c>
      <c r="D14" s="73" t="s">
        <v>80</v>
      </c>
      <c r="E14" s="74">
        <v>0</v>
      </c>
      <c r="F14" s="74">
        <f t="shared" si="2"/>
        <v>0</v>
      </c>
      <c r="G14" s="78"/>
      <c r="H14" s="78">
        <f t="shared" si="0"/>
        <v>0</v>
      </c>
      <c r="I14" s="79">
        <f t="shared" si="1"/>
        <v>0</v>
      </c>
      <c r="J14" s="80" t="s">
        <v>304</v>
      </c>
    </row>
    <row r="15" spans="1:10">
      <c r="A15" s="72"/>
      <c r="B15" s="77" t="s">
        <v>83</v>
      </c>
      <c r="C15" s="73">
        <v>289</v>
      </c>
      <c r="D15" s="73" t="s">
        <v>80</v>
      </c>
      <c r="E15" s="74">
        <v>0</v>
      </c>
      <c r="F15" s="74">
        <f t="shared" si="2"/>
        <v>0</v>
      </c>
      <c r="G15" s="78"/>
      <c r="H15" s="78">
        <f t="shared" si="0"/>
        <v>0</v>
      </c>
      <c r="I15" s="79">
        <f t="shared" si="1"/>
        <v>0</v>
      </c>
      <c r="J15" s="80" t="s">
        <v>304</v>
      </c>
    </row>
    <row r="16" spans="1:10">
      <c r="A16" s="72"/>
      <c r="B16" s="77" t="s">
        <v>84</v>
      </c>
      <c r="C16" s="73">
        <v>84.6</v>
      </c>
      <c r="D16" s="73" t="s">
        <v>80</v>
      </c>
      <c r="E16" s="74">
        <v>0</v>
      </c>
      <c r="F16" s="74">
        <f t="shared" si="2"/>
        <v>0</v>
      </c>
      <c r="G16" s="78"/>
      <c r="H16" s="78">
        <f t="shared" si="0"/>
        <v>0</v>
      </c>
      <c r="I16" s="79">
        <f t="shared" si="1"/>
        <v>0</v>
      </c>
      <c r="J16" s="80" t="s">
        <v>304</v>
      </c>
    </row>
    <row r="17" spans="1:12">
      <c r="A17" s="81"/>
      <c r="B17" s="82" t="s">
        <v>85</v>
      </c>
      <c r="C17" s="73">
        <v>92.8</v>
      </c>
      <c r="D17" s="73" t="s">
        <v>80</v>
      </c>
      <c r="E17" s="74">
        <v>0</v>
      </c>
      <c r="F17" s="74">
        <f t="shared" si="2"/>
        <v>0</v>
      </c>
      <c r="G17" s="78"/>
      <c r="H17" s="78">
        <f t="shared" si="0"/>
        <v>0</v>
      </c>
      <c r="I17" s="83">
        <f t="shared" si="1"/>
        <v>0</v>
      </c>
      <c r="J17" s="80" t="s">
        <v>304</v>
      </c>
    </row>
    <row r="18" spans="1:12">
      <c r="A18" s="81"/>
      <c r="B18" s="82" t="s">
        <v>86</v>
      </c>
      <c r="C18" s="73">
        <v>104.28</v>
      </c>
      <c r="D18" s="73" t="s">
        <v>80</v>
      </c>
      <c r="E18" s="74">
        <v>0</v>
      </c>
      <c r="F18" s="74">
        <f>SUM(C18*E18)</f>
        <v>0</v>
      </c>
      <c r="G18" s="78"/>
      <c r="H18" s="78">
        <f t="shared" si="0"/>
        <v>0</v>
      </c>
      <c r="I18" s="83">
        <f t="shared" si="1"/>
        <v>0</v>
      </c>
      <c r="J18" s="80" t="s">
        <v>304</v>
      </c>
    </row>
    <row r="19" spans="1:12">
      <c r="A19" s="81"/>
      <c r="B19" s="82" t="s">
        <v>87</v>
      </c>
      <c r="C19" s="73">
        <v>344.4</v>
      </c>
      <c r="D19" s="73" t="s">
        <v>80</v>
      </c>
      <c r="E19" s="74">
        <v>0</v>
      </c>
      <c r="F19" s="74">
        <f>SUM(C19*E19)</f>
        <v>0</v>
      </c>
      <c r="G19" s="78"/>
      <c r="H19" s="78">
        <f t="shared" si="0"/>
        <v>0</v>
      </c>
      <c r="I19" s="83">
        <f t="shared" si="1"/>
        <v>0</v>
      </c>
      <c r="J19" s="80" t="s">
        <v>304</v>
      </c>
    </row>
    <row r="20" spans="1:12">
      <c r="A20" s="81"/>
      <c r="B20" s="82" t="s">
        <v>88</v>
      </c>
      <c r="C20" s="73">
        <v>255.2</v>
      </c>
      <c r="D20" s="73" t="s">
        <v>80</v>
      </c>
      <c r="E20" s="74">
        <v>0</v>
      </c>
      <c r="F20" s="74">
        <f>SUM(C20*E20)</f>
        <v>0</v>
      </c>
      <c r="G20" s="78"/>
      <c r="H20" s="78">
        <f t="shared" si="0"/>
        <v>0</v>
      </c>
      <c r="I20" s="83">
        <f t="shared" si="1"/>
        <v>0</v>
      </c>
      <c r="J20" s="80" t="s">
        <v>304</v>
      </c>
    </row>
    <row r="21" spans="1:12">
      <c r="A21" s="84"/>
      <c r="B21" s="85" t="s">
        <v>89</v>
      </c>
      <c r="C21" s="86">
        <v>153.19999999999999</v>
      </c>
      <c r="D21" s="86" t="s">
        <v>80</v>
      </c>
      <c r="E21" s="87">
        <v>0</v>
      </c>
      <c r="F21" s="87">
        <f>SUM(C21*E21)</f>
        <v>0</v>
      </c>
      <c r="G21" s="88"/>
      <c r="H21" s="88">
        <f t="shared" si="0"/>
        <v>0</v>
      </c>
      <c r="I21" s="89">
        <f t="shared" si="1"/>
        <v>0</v>
      </c>
      <c r="J21" s="90"/>
      <c r="L21" s="91"/>
    </row>
    <row r="22" spans="1:12">
      <c r="A22" s="92"/>
      <c r="B22" s="93"/>
      <c r="C22" s="94"/>
      <c r="D22" s="94"/>
      <c r="E22" s="95"/>
      <c r="F22" s="95"/>
      <c r="G22" s="95"/>
      <c r="H22" s="95"/>
      <c r="I22" s="95"/>
      <c r="J22" s="63"/>
    </row>
    <row r="23" spans="1:12">
      <c r="A23" s="92"/>
      <c r="B23" s="93"/>
      <c r="C23" s="94"/>
      <c r="D23" s="94"/>
      <c r="E23" s="95"/>
      <c r="F23" s="95"/>
      <c r="G23" s="95"/>
      <c r="H23" s="95"/>
      <c r="I23" s="95"/>
      <c r="J23" s="63"/>
    </row>
    <row r="24" spans="1:12">
      <c r="A24" s="92"/>
      <c r="B24" s="93"/>
      <c r="C24" s="94"/>
      <c r="D24" s="94"/>
      <c r="E24" s="95"/>
      <c r="F24" s="95"/>
      <c r="G24" s="95"/>
      <c r="H24" s="95"/>
      <c r="I24" s="95"/>
      <c r="J24" s="63"/>
    </row>
    <row r="25" spans="1:12">
      <c r="A25" s="92"/>
      <c r="B25" s="93"/>
      <c r="C25" s="94"/>
      <c r="D25" s="94"/>
      <c r="E25" s="95"/>
      <c r="F25" s="95"/>
      <c r="G25" s="95"/>
      <c r="H25" s="95"/>
      <c r="I25" s="95"/>
      <c r="J25" s="63"/>
    </row>
    <row r="26" spans="1:12">
      <c r="A26" s="92"/>
      <c r="B26" s="93"/>
      <c r="C26" s="94"/>
      <c r="D26" s="94"/>
      <c r="E26" s="95"/>
      <c r="F26" s="95"/>
      <c r="G26" s="95"/>
      <c r="H26" s="95"/>
      <c r="I26" s="95"/>
      <c r="J26" s="63"/>
    </row>
    <row r="27" spans="1:12">
      <c r="A27" s="92"/>
      <c r="B27" s="93"/>
      <c r="C27" s="94"/>
      <c r="D27" s="94"/>
      <c r="E27" s="95"/>
      <c r="F27" s="95"/>
      <c r="G27" s="95"/>
      <c r="H27" s="95"/>
      <c r="I27" s="95"/>
    </row>
    <row r="28" spans="1:12" ht="24.75" thickBot="1">
      <c r="C28" s="63"/>
      <c r="D28" s="63"/>
      <c r="J28" s="68" t="s">
        <v>62</v>
      </c>
    </row>
    <row r="29" spans="1:12" ht="24.75" thickTop="1">
      <c r="A29" s="237" t="s">
        <v>1</v>
      </c>
      <c r="B29" s="237" t="s">
        <v>2</v>
      </c>
      <c r="C29" s="237" t="s">
        <v>61</v>
      </c>
      <c r="D29" s="237" t="s">
        <v>60</v>
      </c>
      <c r="E29" s="239" t="s">
        <v>59</v>
      </c>
      <c r="F29" s="240"/>
      <c r="G29" s="239" t="s">
        <v>58</v>
      </c>
      <c r="H29" s="240"/>
      <c r="I29" s="69" t="s">
        <v>57</v>
      </c>
      <c r="J29" s="237" t="s">
        <v>4</v>
      </c>
    </row>
    <row r="30" spans="1:12" ht="24.75" thickBot="1">
      <c r="A30" s="238"/>
      <c r="B30" s="238"/>
      <c r="C30" s="238"/>
      <c r="D30" s="238"/>
      <c r="E30" s="70" t="s">
        <v>56</v>
      </c>
      <c r="F30" s="70" t="s">
        <v>55</v>
      </c>
      <c r="G30" s="70" t="s">
        <v>56</v>
      </c>
      <c r="H30" s="70" t="s">
        <v>55</v>
      </c>
      <c r="I30" s="71" t="s">
        <v>54</v>
      </c>
      <c r="J30" s="238"/>
    </row>
    <row r="31" spans="1:12" ht="24.75" thickTop="1">
      <c r="A31" s="96">
        <v>1</v>
      </c>
      <c r="B31" s="146" t="s">
        <v>250</v>
      </c>
      <c r="C31" s="96"/>
      <c r="D31" s="96"/>
      <c r="E31" s="97"/>
      <c r="F31" s="97"/>
      <c r="G31" s="97"/>
      <c r="H31" s="97"/>
      <c r="I31" s="98"/>
      <c r="J31" s="96"/>
    </row>
    <row r="32" spans="1:12">
      <c r="A32" s="81"/>
      <c r="B32" s="82" t="s">
        <v>90</v>
      </c>
      <c r="C32" s="73">
        <v>12</v>
      </c>
      <c r="D32" s="73" t="s">
        <v>70</v>
      </c>
      <c r="E32" s="74">
        <v>0</v>
      </c>
      <c r="F32" s="74">
        <f>SUM(C32*E32)</f>
        <v>0</v>
      </c>
      <c r="G32" s="78"/>
      <c r="H32" s="78">
        <f t="shared" ref="H32:H40" si="3">SUM(C32*G32)</f>
        <v>0</v>
      </c>
      <c r="I32" s="83">
        <f t="shared" ref="I32:I40" si="4">H32+F32</f>
        <v>0</v>
      </c>
      <c r="J32" s="80" t="s">
        <v>304</v>
      </c>
    </row>
    <row r="33" spans="1:12">
      <c r="A33" s="81"/>
      <c r="B33" s="82" t="s">
        <v>91</v>
      </c>
      <c r="C33" s="73">
        <v>16</v>
      </c>
      <c r="D33" s="73" t="s">
        <v>70</v>
      </c>
      <c r="E33" s="74">
        <v>0</v>
      </c>
      <c r="F33" s="74">
        <f>SUM(C33*E33)</f>
        <v>0</v>
      </c>
      <c r="G33" s="78"/>
      <c r="H33" s="78">
        <f t="shared" si="3"/>
        <v>0</v>
      </c>
      <c r="I33" s="83">
        <f t="shared" si="4"/>
        <v>0</v>
      </c>
      <c r="J33" s="80" t="s">
        <v>304</v>
      </c>
    </row>
    <row r="34" spans="1:12">
      <c r="A34" s="81"/>
      <c r="B34" s="82" t="s">
        <v>92</v>
      </c>
      <c r="C34" s="73">
        <v>6</v>
      </c>
      <c r="D34" s="73" t="s">
        <v>70</v>
      </c>
      <c r="E34" s="74">
        <v>0</v>
      </c>
      <c r="F34" s="74">
        <f>SUM(C34*E34)</f>
        <v>0</v>
      </c>
      <c r="G34" s="78"/>
      <c r="H34" s="78">
        <f t="shared" si="3"/>
        <v>0</v>
      </c>
      <c r="I34" s="83">
        <f t="shared" si="4"/>
        <v>0</v>
      </c>
      <c r="J34" s="80" t="s">
        <v>304</v>
      </c>
    </row>
    <row r="35" spans="1:12">
      <c r="A35" s="81"/>
      <c r="B35" s="82" t="s">
        <v>93</v>
      </c>
      <c r="C35" s="73">
        <v>6</v>
      </c>
      <c r="D35" s="73" t="s">
        <v>70</v>
      </c>
      <c r="E35" s="74">
        <v>0</v>
      </c>
      <c r="F35" s="74">
        <f t="shared" si="2"/>
        <v>0</v>
      </c>
      <c r="G35" s="78"/>
      <c r="H35" s="78">
        <f t="shared" si="3"/>
        <v>0</v>
      </c>
      <c r="I35" s="83">
        <f t="shared" si="4"/>
        <v>0</v>
      </c>
      <c r="J35" s="80" t="s">
        <v>304</v>
      </c>
    </row>
    <row r="36" spans="1:12">
      <c r="A36" s="81"/>
      <c r="B36" s="82" t="s">
        <v>94</v>
      </c>
      <c r="C36" s="73">
        <v>2</v>
      </c>
      <c r="D36" s="73" t="s">
        <v>70</v>
      </c>
      <c r="E36" s="74">
        <v>0</v>
      </c>
      <c r="F36" s="74">
        <f t="shared" si="2"/>
        <v>0</v>
      </c>
      <c r="G36" s="78"/>
      <c r="H36" s="78">
        <f t="shared" si="3"/>
        <v>0</v>
      </c>
      <c r="I36" s="83">
        <f t="shared" si="4"/>
        <v>0</v>
      </c>
      <c r="J36" s="80" t="s">
        <v>304</v>
      </c>
    </row>
    <row r="37" spans="1:12">
      <c r="A37" s="72"/>
      <c r="B37" s="77" t="s">
        <v>95</v>
      </c>
      <c r="C37" s="73">
        <v>8</v>
      </c>
      <c r="D37" s="73" t="s">
        <v>70</v>
      </c>
      <c r="E37" s="74">
        <v>0</v>
      </c>
      <c r="F37" s="74">
        <f t="shared" si="2"/>
        <v>0</v>
      </c>
      <c r="G37" s="78"/>
      <c r="H37" s="78">
        <f t="shared" si="3"/>
        <v>0</v>
      </c>
      <c r="I37" s="79">
        <f t="shared" si="4"/>
        <v>0</v>
      </c>
      <c r="J37" s="80" t="s">
        <v>304</v>
      </c>
    </row>
    <row r="38" spans="1:12">
      <c r="A38" s="72"/>
      <c r="B38" s="77" t="s">
        <v>96</v>
      </c>
      <c r="C38" s="73">
        <v>4</v>
      </c>
      <c r="D38" s="73" t="s">
        <v>70</v>
      </c>
      <c r="E38" s="74">
        <v>0</v>
      </c>
      <c r="F38" s="74">
        <f t="shared" si="2"/>
        <v>0</v>
      </c>
      <c r="G38" s="78"/>
      <c r="H38" s="78">
        <f t="shared" si="3"/>
        <v>0</v>
      </c>
      <c r="I38" s="79">
        <f t="shared" si="4"/>
        <v>0</v>
      </c>
      <c r="J38" s="80" t="s">
        <v>304</v>
      </c>
    </row>
    <row r="39" spans="1:12">
      <c r="A39" s="72"/>
      <c r="B39" s="77" t="s">
        <v>97</v>
      </c>
      <c r="C39" s="73">
        <v>16</v>
      </c>
      <c r="D39" s="73" t="s">
        <v>98</v>
      </c>
      <c r="E39" s="74">
        <v>0</v>
      </c>
      <c r="F39" s="74">
        <f t="shared" si="2"/>
        <v>0</v>
      </c>
      <c r="G39" s="78"/>
      <c r="H39" s="78">
        <f t="shared" si="3"/>
        <v>0</v>
      </c>
      <c r="I39" s="79">
        <f t="shared" si="4"/>
        <v>0</v>
      </c>
      <c r="J39" s="80" t="s">
        <v>304</v>
      </c>
    </row>
    <row r="40" spans="1:12">
      <c r="A40" s="72"/>
      <c r="B40" s="77" t="s">
        <v>99</v>
      </c>
      <c r="C40" s="73">
        <v>44</v>
      </c>
      <c r="D40" s="73" t="s">
        <v>70</v>
      </c>
      <c r="E40" s="74">
        <v>0</v>
      </c>
      <c r="F40" s="74">
        <f t="shared" si="2"/>
        <v>0</v>
      </c>
      <c r="G40" s="78"/>
      <c r="H40" s="78">
        <f t="shared" si="3"/>
        <v>0</v>
      </c>
      <c r="I40" s="79">
        <f t="shared" si="4"/>
        <v>0</v>
      </c>
      <c r="J40" s="80" t="s">
        <v>304</v>
      </c>
      <c r="L40" s="91"/>
    </row>
    <row r="41" spans="1:12">
      <c r="A41" s="84"/>
      <c r="B41" s="147" t="s">
        <v>65</v>
      </c>
      <c r="C41" s="86"/>
      <c r="D41" s="86"/>
      <c r="E41" s="87"/>
      <c r="F41" s="87"/>
      <c r="G41" s="87"/>
      <c r="H41" s="87"/>
      <c r="I41" s="99">
        <f>SUM(I12:I40)</f>
        <v>0</v>
      </c>
      <c r="J41" s="100"/>
      <c r="L41" s="91"/>
    </row>
    <row r="42" spans="1:12">
      <c r="A42" s="72">
        <v>2</v>
      </c>
      <c r="B42" s="148" t="s">
        <v>100</v>
      </c>
      <c r="C42" s="101"/>
      <c r="D42" s="101"/>
      <c r="E42" s="102"/>
      <c r="F42" s="102"/>
      <c r="G42" s="102"/>
      <c r="H42" s="102"/>
      <c r="I42" s="75"/>
      <c r="J42" s="103"/>
    </row>
    <row r="43" spans="1:12">
      <c r="A43" s="72">
        <v>2.1</v>
      </c>
      <c r="B43" s="148" t="s">
        <v>101</v>
      </c>
      <c r="C43" s="73"/>
      <c r="D43" s="73"/>
      <c r="E43" s="74"/>
      <c r="F43" s="74"/>
      <c r="G43" s="74"/>
      <c r="H43" s="74"/>
      <c r="I43" s="75"/>
      <c r="J43" s="76"/>
    </row>
    <row r="44" spans="1:12">
      <c r="A44" s="72"/>
      <c r="B44" s="77" t="s">
        <v>285</v>
      </c>
      <c r="C44" s="73">
        <v>50</v>
      </c>
      <c r="D44" s="73" t="s">
        <v>80</v>
      </c>
      <c r="E44" s="78"/>
      <c r="F44" s="78">
        <f>SUM(C44*E44)</f>
        <v>0</v>
      </c>
      <c r="G44" s="78">
        <v>0</v>
      </c>
      <c r="H44" s="78">
        <f>SUM(C44*G44)</f>
        <v>0</v>
      </c>
      <c r="I44" s="79">
        <f>H44+F44</f>
        <v>0</v>
      </c>
      <c r="J44" s="104"/>
    </row>
    <row r="45" spans="1:12">
      <c r="A45" s="72"/>
      <c r="B45" s="77" t="s">
        <v>102</v>
      </c>
      <c r="C45" s="73">
        <v>80</v>
      </c>
      <c r="D45" s="73" t="s">
        <v>80</v>
      </c>
      <c r="E45" s="78"/>
      <c r="F45" s="78">
        <f>SUM(C45*E45)</f>
        <v>0</v>
      </c>
      <c r="G45" s="78"/>
      <c r="H45" s="78">
        <f>SUM(C45*G45)</f>
        <v>0</v>
      </c>
      <c r="I45" s="79">
        <f>H45+F45</f>
        <v>0</v>
      </c>
      <c r="J45" s="80"/>
      <c r="K45" s="105"/>
    </row>
    <row r="46" spans="1:12">
      <c r="A46" s="84"/>
      <c r="B46" s="85" t="s">
        <v>103</v>
      </c>
      <c r="C46" s="86">
        <v>72.5</v>
      </c>
      <c r="D46" s="86" t="s">
        <v>80</v>
      </c>
      <c r="E46" s="88"/>
      <c r="F46" s="88">
        <f>SUM(C46*E46)</f>
        <v>0</v>
      </c>
      <c r="G46" s="88"/>
      <c r="H46" s="88">
        <f>SUM(C46*G46)</f>
        <v>0</v>
      </c>
      <c r="I46" s="89">
        <f>H46+F46</f>
        <v>0</v>
      </c>
      <c r="J46" s="90"/>
      <c r="K46" s="105"/>
      <c r="L46" s="91"/>
    </row>
    <row r="47" spans="1:12">
      <c r="A47" s="92"/>
      <c r="B47" s="93"/>
      <c r="C47" s="94"/>
      <c r="D47" s="94"/>
      <c r="E47" s="106"/>
      <c r="F47" s="106"/>
      <c r="G47" s="106"/>
      <c r="H47" s="106"/>
      <c r="I47" s="106"/>
      <c r="J47" s="107"/>
      <c r="K47" s="105"/>
      <c r="L47" s="91"/>
    </row>
    <row r="48" spans="1:12">
      <c r="A48" s="92"/>
      <c r="B48" s="93"/>
      <c r="C48" s="94"/>
      <c r="D48" s="94"/>
      <c r="E48" s="95"/>
      <c r="F48" s="95"/>
      <c r="G48" s="95"/>
      <c r="H48" s="95"/>
      <c r="I48" s="95"/>
      <c r="J48" s="63"/>
    </row>
    <row r="49" spans="1:12">
      <c r="A49" s="92"/>
      <c r="B49" s="93"/>
      <c r="C49" s="94"/>
      <c r="D49" s="94"/>
      <c r="E49" s="95"/>
      <c r="F49" s="95"/>
      <c r="G49" s="95"/>
      <c r="H49" s="95"/>
      <c r="I49" s="95"/>
      <c r="J49" s="63"/>
    </row>
    <row r="50" spans="1:12">
      <c r="A50" s="92"/>
      <c r="B50" s="93"/>
      <c r="C50" s="94"/>
      <c r="D50" s="94"/>
      <c r="E50" s="95"/>
      <c r="F50" s="95"/>
      <c r="G50" s="95"/>
      <c r="H50" s="95"/>
      <c r="I50" s="95"/>
      <c r="J50" s="63"/>
    </row>
    <row r="51" spans="1:12">
      <c r="A51" s="92"/>
      <c r="B51" s="93"/>
      <c r="C51" s="94"/>
      <c r="D51" s="94"/>
      <c r="E51" s="95"/>
      <c r="F51" s="95"/>
      <c r="G51" s="95"/>
      <c r="H51" s="95"/>
      <c r="I51" s="95"/>
      <c r="J51" s="63"/>
    </row>
    <row r="52" spans="1:12">
      <c r="A52" s="92"/>
      <c r="B52" s="93"/>
      <c r="C52" s="94"/>
      <c r="D52" s="94"/>
      <c r="E52" s="95"/>
      <c r="F52" s="95"/>
      <c r="G52" s="95"/>
      <c r="H52" s="95"/>
      <c r="I52" s="95"/>
      <c r="J52" s="63"/>
    </row>
    <row r="53" spans="1:12">
      <c r="A53" s="92"/>
      <c r="B53" s="93"/>
      <c r="C53" s="94"/>
      <c r="D53" s="94"/>
      <c r="E53" s="95"/>
      <c r="F53" s="95"/>
      <c r="G53" s="95"/>
      <c r="H53" s="95"/>
      <c r="I53" s="95"/>
    </row>
    <row r="54" spans="1:12" ht="24.75" thickBot="1">
      <c r="C54" s="63"/>
      <c r="D54" s="63"/>
      <c r="J54" s="68" t="s">
        <v>62</v>
      </c>
    </row>
    <row r="55" spans="1:12" ht="24.75" thickTop="1">
      <c r="A55" s="237" t="s">
        <v>1</v>
      </c>
      <c r="B55" s="237" t="s">
        <v>2</v>
      </c>
      <c r="C55" s="237" t="s">
        <v>61</v>
      </c>
      <c r="D55" s="237" t="s">
        <v>60</v>
      </c>
      <c r="E55" s="239" t="s">
        <v>59</v>
      </c>
      <c r="F55" s="240"/>
      <c r="G55" s="239" t="s">
        <v>58</v>
      </c>
      <c r="H55" s="240"/>
      <c r="I55" s="69" t="s">
        <v>57</v>
      </c>
      <c r="J55" s="237" t="s">
        <v>4</v>
      </c>
    </row>
    <row r="56" spans="1:12" ht="24.75" thickBot="1">
      <c r="A56" s="238"/>
      <c r="B56" s="238"/>
      <c r="C56" s="238"/>
      <c r="D56" s="238"/>
      <c r="E56" s="70" t="s">
        <v>56</v>
      </c>
      <c r="F56" s="70" t="s">
        <v>55</v>
      </c>
      <c r="G56" s="70" t="s">
        <v>56</v>
      </c>
      <c r="H56" s="70" t="s">
        <v>55</v>
      </c>
      <c r="I56" s="71" t="s">
        <v>54</v>
      </c>
      <c r="J56" s="238"/>
    </row>
    <row r="57" spans="1:12" ht="24.75" thickTop="1">
      <c r="A57" s="72">
        <v>2</v>
      </c>
      <c r="B57" s="148" t="s">
        <v>251</v>
      </c>
      <c r="C57" s="101"/>
      <c r="D57" s="101"/>
      <c r="E57" s="102"/>
      <c r="F57" s="102"/>
      <c r="G57" s="102"/>
      <c r="H57" s="102"/>
      <c r="I57" s="75"/>
      <c r="J57" s="103"/>
    </row>
    <row r="58" spans="1:12">
      <c r="A58" s="72">
        <v>2.1</v>
      </c>
      <c r="B58" s="148" t="s">
        <v>252</v>
      </c>
      <c r="C58" s="73"/>
      <c r="D58" s="73"/>
      <c r="E58" s="74"/>
      <c r="F58" s="74"/>
      <c r="G58" s="74"/>
      <c r="H58" s="74"/>
      <c r="I58" s="75"/>
      <c r="J58" s="76"/>
    </row>
    <row r="59" spans="1:12">
      <c r="A59" s="72"/>
      <c r="B59" s="77" t="s">
        <v>104</v>
      </c>
      <c r="C59" s="73">
        <v>80.400000000000006</v>
      </c>
      <c r="D59" s="73" t="s">
        <v>80</v>
      </c>
      <c r="E59" s="78"/>
      <c r="F59" s="78">
        <f>SUM(C59*E59)</f>
        <v>0</v>
      </c>
      <c r="G59" s="78"/>
      <c r="H59" s="78">
        <f>SUM(C59*G59)</f>
        <v>0</v>
      </c>
      <c r="I59" s="79">
        <f>H59+F59</f>
        <v>0</v>
      </c>
      <c r="J59" s="80"/>
    </row>
    <row r="60" spans="1:12">
      <c r="A60" s="72"/>
      <c r="B60" s="77" t="s">
        <v>105</v>
      </c>
      <c r="C60" s="73">
        <v>14.5</v>
      </c>
      <c r="D60" s="73" t="s">
        <v>80</v>
      </c>
      <c r="E60" s="78"/>
      <c r="F60" s="78">
        <f>SUM(C60*E60)</f>
        <v>0</v>
      </c>
      <c r="G60" s="78"/>
      <c r="H60" s="78">
        <f>SUM(C60*G60)</f>
        <v>0</v>
      </c>
      <c r="I60" s="79">
        <f>H60+F60</f>
        <v>0</v>
      </c>
      <c r="J60" s="80"/>
    </row>
    <row r="61" spans="1:12">
      <c r="A61" s="72"/>
      <c r="B61" s="113" t="s">
        <v>106</v>
      </c>
      <c r="C61" s="73">
        <v>134</v>
      </c>
      <c r="D61" s="73" t="s">
        <v>80</v>
      </c>
      <c r="E61" s="78"/>
      <c r="F61" s="78">
        <f>SUM(C61*E61)</f>
        <v>0</v>
      </c>
      <c r="G61" s="78"/>
      <c r="H61" s="78">
        <f>SUM(C61*G61)</f>
        <v>0</v>
      </c>
      <c r="I61" s="79">
        <f>H61+F61</f>
        <v>0</v>
      </c>
      <c r="J61" s="80"/>
      <c r="K61" s="105"/>
    </row>
    <row r="62" spans="1:12">
      <c r="A62" s="72"/>
      <c r="B62" s="77" t="s">
        <v>107</v>
      </c>
      <c r="C62" s="73">
        <v>96</v>
      </c>
      <c r="D62" s="73" t="s">
        <v>80</v>
      </c>
      <c r="E62" s="78"/>
      <c r="F62" s="78">
        <f>SUM(C62*E62)</f>
        <v>0</v>
      </c>
      <c r="G62" s="78"/>
      <c r="H62" s="78">
        <f>SUM(C62*G62)</f>
        <v>0</v>
      </c>
      <c r="I62" s="79">
        <f>H62+F62</f>
        <v>0</v>
      </c>
      <c r="J62" s="80"/>
    </row>
    <row r="63" spans="1:12">
      <c r="A63" s="72"/>
      <c r="B63" s="77" t="s">
        <v>108</v>
      </c>
      <c r="C63" s="73">
        <v>215.8</v>
      </c>
      <c r="D63" s="73" t="s">
        <v>98</v>
      </c>
      <c r="E63" s="78"/>
      <c r="F63" s="78">
        <f>SUM(C63*E63)</f>
        <v>0</v>
      </c>
      <c r="G63" s="78"/>
      <c r="H63" s="78">
        <f>SUM(C63*G63)</f>
        <v>0</v>
      </c>
      <c r="I63" s="79">
        <f>H63+F63</f>
        <v>0</v>
      </c>
      <c r="J63" s="80"/>
      <c r="L63" s="91"/>
    </row>
    <row r="64" spans="1:12">
      <c r="A64" s="84"/>
      <c r="B64" s="147" t="s">
        <v>109</v>
      </c>
      <c r="C64" s="86"/>
      <c r="D64" s="86"/>
      <c r="E64" s="87"/>
      <c r="F64" s="87"/>
      <c r="G64" s="87"/>
      <c r="H64" s="87"/>
      <c r="I64" s="99">
        <f>SUM(I44:I63)</f>
        <v>0</v>
      </c>
      <c r="J64" s="108"/>
      <c r="L64" s="91"/>
    </row>
    <row r="65" spans="1:12">
      <c r="A65" s="72">
        <v>2.2000000000000002</v>
      </c>
      <c r="B65" s="148" t="s">
        <v>110</v>
      </c>
      <c r="C65" s="73"/>
      <c r="D65" s="73"/>
      <c r="E65" s="74"/>
      <c r="F65" s="74"/>
      <c r="G65" s="74"/>
      <c r="H65" s="74"/>
      <c r="I65" s="75"/>
      <c r="J65" s="109"/>
    </row>
    <row r="66" spans="1:12">
      <c r="A66" s="72"/>
      <c r="B66" s="77" t="s">
        <v>111</v>
      </c>
      <c r="C66" s="73">
        <v>88.8</v>
      </c>
      <c r="D66" s="73" t="s">
        <v>80</v>
      </c>
      <c r="E66" s="78"/>
      <c r="F66" s="78">
        <f t="shared" ref="F66:F71" si="5">SUM(C66*E66)</f>
        <v>0</v>
      </c>
      <c r="G66" s="78"/>
      <c r="H66" s="78">
        <f t="shared" ref="H66:H71" si="6">SUM(C66*G66)</f>
        <v>0</v>
      </c>
      <c r="I66" s="79">
        <f t="shared" ref="I66:I71" si="7">H66+F66</f>
        <v>0</v>
      </c>
      <c r="J66" s="110"/>
    </row>
    <row r="67" spans="1:12">
      <c r="A67" s="72"/>
      <c r="B67" s="77" t="s">
        <v>112</v>
      </c>
      <c r="C67" s="73">
        <v>177.6</v>
      </c>
      <c r="D67" s="73" t="s">
        <v>80</v>
      </c>
      <c r="E67" s="78"/>
      <c r="F67" s="78">
        <f t="shared" si="5"/>
        <v>0</v>
      </c>
      <c r="G67" s="78"/>
      <c r="H67" s="78">
        <f t="shared" si="6"/>
        <v>0</v>
      </c>
      <c r="I67" s="79">
        <f t="shared" si="7"/>
        <v>0</v>
      </c>
      <c r="J67" s="80"/>
      <c r="K67" s="105"/>
    </row>
    <row r="68" spans="1:12">
      <c r="A68" s="72"/>
      <c r="B68" s="77" t="s">
        <v>113</v>
      </c>
      <c r="C68" s="73">
        <v>14.5</v>
      </c>
      <c r="D68" s="73" t="s">
        <v>80</v>
      </c>
      <c r="E68" s="78"/>
      <c r="F68" s="78">
        <f t="shared" si="5"/>
        <v>0</v>
      </c>
      <c r="G68" s="78"/>
      <c r="H68" s="78">
        <f t="shared" si="6"/>
        <v>0</v>
      </c>
      <c r="I68" s="79">
        <f t="shared" si="7"/>
        <v>0</v>
      </c>
      <c r="J68" s="80"/>
      <c r="K68" s="105"/>
    </row>
    <row r="69" spans="1:12">
      <c r="A69" s="72"/>
      <c r="B69" s="77" t="s">
        <v>114</v>
      </c>
      <c r="C69" s="73">
        <v>102.4</v>
      </c>
      <c r="D69" s="73" t="s">
        <v>80</v>
      </c>
      <c r="E69" s="78"/>
      <c r="F69" s="78">
        <f t="shared" si="5"/>
        <v>0</v>
      </c>
      <c r="G69" s="78"/>
      <c r="H69" s="78">
        <f t="shared" si="6"/>
        <v>0</v>
      </c>
      <c r="I69" s="79">
        <f t="shared" si="7"/>
        <v>0</v>
      </c>
      <c r="J69" s="80"/>
    </row>
    <row r="70" spans="1:12">
      <c r="A70" s="72"/>
      <c r="B70" s="77" t="s">
        <v>115</v>
      </c>
      <c r="C70" s="73">
        <v>28.2</v>
      </c>
      <c r="D70" s="73" t="s">
        <v>80</v>
      </c>
      <c r="E70" s="78"/>
      <c r="F70" s="78">
        <f t="shared" si="5"/>
        <v>0</v>
      </c>
      <c r="G70" s="78">
        <v>0</v>
      </c>
      <c r="H70" s="78">
        <f t="shared" si="6"/>
        <v>0</v>
      </c>
      <c r="I70" s="79">
        <f t="shared" si="7"/>
        <v>0</v>
      </c>
      <c r="J70" s="80"/>
    </row>
    <row r="71" spans="1:12">
      <c r="A71" s="84"/>
      <c r="B71" s="111" t="s">
        <v>116</v>
      </c>
      <c r="C71" s="86">
        <v>21.4</v>
      </c>
      <c r="D71" s="86" t="s">
        <v>80</v>
      </c>
      <c r="E71" s="88"/>
      <c r="F71" s="88">
        <f t="shared" si="5"/>
        <v>0</v>
      </c>
      <c r="G71" s="88"/>
      <c r="H71" s="88">
        <f t="shared" si="6"/>
        <v>0</v>
      </c>
      <c r="I71" s="89">
        <f t="shared" si="7"/>
        <v>0</v>
      </c>
      <c r="J71" s="90"/>
      <c r="K71" s="105"/>
      <c r="L71" s="91"/>
    </row>
    <row r="78" spans="1:12">
      <c r="A78" s="92"/>
      <c r="B78" s="93"/>
      <c r="C78" s="94"/>
      <c r="D78" s="94"/>
      <c r="E78" s="95"/>
      <c r="F78" s="95"/>
      <c r="G78" s="95"/>
      <c r="H78" s="95"/>
      <c r="I78" s="95"/>
    </row>
    <row r="79" spans="1:12">
      <c r="A79" s="92"/>
      <c r="B79" s="93"/>
      <c r="C79" s="94"/>
      <c r="D79" s="94"/>
      <c r="E79" s="95"/>
      <c r="F79" s="95"/>
      <c r="G79" s="95"/>
      <c r="H79" s="95"/>
      <c r="I79" s="95"/>
    </row>
    <row r="80" spans="1:12" ht="24.75" thickBot="1">
      <c r="C80" s="63"/>
      <c r="D80" s="63"/>
      <c r="J80" s="68" t="s">
        <v>62</v>
      </c>
    </row>
    <row r="81" spans="1:12" ht="24.75" thickTop="1">
      <c r="A81" s="237" t="s">
        <v>1</v>
      </c>
      <c r="B81" s="237" t="s">
        <v>2</v>
      </c>
      <c r="C81" s="237" t="s">
        <v>61</v>
      </c>
      <c r="D81" s="237" t="s">
        <v>60</v>
      </c>
      <c r="E81" s="239" t="s">
        <v>59</v>
      </c>
      <c r="F81" s="240"/>
      <c r="G81" s="239" t="s">
        <v>58</v>
      </c>
      <c r="H81" s="240"/>
      <c r="I81" s="69" t="s">
        <v>57</v>
      </c>
      <c r="J81" s="237" t="s">
        <v>4</v>
      </c>
    </row>
    <row r="82" spans="1:12" ht="24.75" thickBot="1">
      <c r="A82" s="238"/>
      <c r="B82" s="238"/>
      <c r="C82" s="238"/>
      <c r="D82" s="238"/>
      <c r="E82" s="70" t="s">
        <v>56</v>
      </c>
      <c r="F82" s="70" t="s">
        <v>55</v>
      </c>
      <c r="G82" s="70" t="s">
        <v>56</v>
      </c>
      <c r="H82" s="70" t="s">
        <v>55</v>
      </c>
      <c r="I82" s="71" t="s">
        <v>54</v>
      </c>
      <c r="J82" s="238"/>
    </row>
    <row r="83" spans="1:12" ht="24.75" thickTop="1">
      <c r="A83" s="72">
        <v>2.2000000000000002</v>
      </c>
      <c r="B83" s="77" t="s">
        <v>253</v>
      </c>
      <c r="C83" s="73"/>
      <c r="D83" s="73"/>
      <c r="E83" s="74"/>
      <c r="F83" s="74"/>
      <c r="G83" s="74"/>
      <c r="H83" s="74"/>
      <c r="I83" s="75"/>
      <c r="J83" s="109"/>
    </row>
    <row r="84" spans="1:12">
      <c r="A84" s="72"/>
      <c r="B84" s="77" t="s">
        <v>117</v>
      </c>
      <c r="C84" s="101">
        <v>47</v>
      </c>
      <c r="D84" s="73" t="s">
        <v>73</v>
      </c>
      <c r="E84" s="112"/>
      <c r="F84" s="78">
        <f>SUM(C84*E84)</f>
        <v>0</v>
      </c>
      <c r="G84" s="78"/>
      <c r="H84" s="78">
        <f>SUM(C84*G84)</f>
        <v>0</v>
      </c>
      <c r="I84" s="79">
        <f>H84+F84</f>
        <v>0</v>
      </c>
      <c r="J84" s="80"/>
    </row>
    <row r="85" spans="1:12">
      <c r="A85" s="72"/>
      <c r="B85" s="77" t="s">
        <v>247</v>
      </c>
      <c r="C85" s="101">
        <v>86.48</v>
      </c>
      <c r="D85" s="73" t="s">
        <v>80</v>
      </c>
      <c r="E85" s="112"/>
      <c r="F85" s="78">
        <f>SUM(C85*E85)</f>
        <v>0</v>
      </c>
      <c r="G85" s="78"/>
      <c r="H85" s="78">
        <f>SUM(C85*G85)</f>
        <v>0</v>
      </c>
      <c r="I85" s="79">
        <f>H85+F85</f>
        <v>0</v>
      </c>
      <c r="J85" s="80"/>
      <c r="L85" s="91"/>
    </row>
    <row r="86" spans="1:12">
      <c r="A86" s="84"/>
      <c r="B86" s="147" t="s">
        <v>118</v>
      </c>
      <c r="C86" s="86"/>
      <c r="D86" s="86"/>
      <c r="E86" s="88"/>
      <c r="F86" s="88"/>
      <c r="G86" s="88"/>
      <c r="H86" s="88"/>
      <c r="I86" s="89">
        <f>SUM(I66:I85)</f>
        <v>0</v>
      </c>
      <c r="J86" s="108"/>
      <c r="L86" s="91"/>
    </row>
    <row r="87" spans="1:12">
      <c r="A87" s="72">
        <v>2.2999999999999998</v>
      </c>
      <c r="B87" s="148" t="s">
        <v>68</v>
      </c>
      <c r="C87" s="101"/>
      <c r="D87" s="101"/>
      <c r="E87" s="112"/>
      <c r="F87" s="112"/>
      <c r="G87" s="112"/>
      <c r="H87" s="112"/>
      <c r="I87" s="79"/>
      <c r="J87" s="103"/>
    </row>
    <row r="88" spans="1:12">
      <c r="A88" s="72"/>
      <c r="B88" s="113" t="s">
        <v>119</v>
      </c>
      <c r="C88" s="101">
        <v>312.39999999999998</v>
      </c>
      <c r="D88" s="73" t="s">
        <v>80</v>
      </c>
      <c r="E88" s="112"/>
      <c r="F88" s="78">
        <f>SUM(C88*E88)</f>
        <v>0</v>
      </c>
      <c r="G88" s="78"/>
      <c r="H88" s="78">
        <f>SUM(C88*G88)</f>
        <v>0</v>
      </c>
      <c r="I88" s="79">
        <f>H88+F88</f>
        <v>0</v>
      </c>
      <c r="J88" s="80"/>
    </row>
    <row r="89" spans="1:12">
      <c r="A89" s="72"/>
      <c r="B89" s="113" t="s">
        <v>120</v>
      </c>
      <c r="C89" s="101">
        <v>19.600000000000001</v>
      </c>
      <c r="D89" s="73" t="s">
        <v>80</v>
      </c>
      <c r="E89" s="112"/>
      <c r="F89" s="78">
        <f>SUM(C89*E89)</f>
        <v>0</v>
      </c>
      <c r="G89" s="78"/>
      <c r="H89" s="78">
        <f>SUM(C89*G89)</f>
        <v>0</v>
      </c>
      <c r="I89" s="79">
        <f>H89+F89</f>
        <v>0</v>
      </c>
      <c r="J89" s="80"/>
    </row>
    <row r="90" spans="1:12">
      <c r="A90" s="72"/>
      <c r="B90" s="113" t="s">
        <v>121</v>
      </c>
      <c r="C90" s="101">
        <v>10</v>
      </c>
      <c r="D90" s="73" t="s">
        <v>80</v>
      </c>
      <c r="E90" s="112"/>
      <c r="F90" s="78">
        <f>SUM(C90*E90)</f>
        <v>0</v>
      </c>
      <c r="G90" s="78"/>
      <c r="H90" s="78">
        <f>SUM(C90*G90)</f>
        <v>0</v>
      </c>
      <c r="I90" s="79">
        <f>H90+F90</f>
        <v>0</v>
      </c>
      <c r="J90" s="80"/>
    </row>
    <row r="91" spans="1:12">
      <c r="A91" s="72"/>
      <c r="B91" s="113" t="s">
        <v>122</v>
      </c>
      <c r="C91" s="101">
        <v>172.4</v>
      </c>
      <c r="D91" s="73" t="s">
        <v>80</v>
      </c>
      <c r="E91" s="112"/>
      <c r="F91" s="78">
        <f>SUM(C91*E91)</f>
        <v>0</v>
      </c>
      <c r="G91" s="78"/>
      <c r="H91" s="78">
        <f>SUM(C91*G91)</f>
        <v>0</v>
      </c>
      <c r="I91" s="79">
        <f>H91+F91</f>
        <v>0</v>
      </c>
      <c r="J91" s="80"/>
      <c r="L91" s="91"/>
    </row>
    <row r="92" spans="1:12">
      <c r="A92" s="84"/>
      <c r="B92" s="147" t="s">
        <v>123</v>
      </c>
      <c r="C92" s="86"/>
      <c r="D92" s="86"/>
      <c r="E92" s="88"/>
      <c r="F92" s="88"/>
      <c r="G92" s="88"/>
      <c r="H92" s="88"/>
      <c r="I92" s="89">
        <f>SUM(I88:I91)</f>
        <v>0</v>
      </c>
      <c r="J92" s="108"/>
    </row>
    <row r="93" spans="1:12">
      <c r="A93" s="72">
        <v>2.4</v>
      </c>
      <c r="B93" s="148" t="s">
        <v>124</v>
      </c>
      <c r="C93" s="101"/>
      <c r="D93" s="73"/>
      <c r="E93" s="112"/>
      <c r="F93" s="78"/>
      <c r="G93" s="78"/>
      <c r="H93" s="78"/>
      <c r="I93" s="79"/>
      <c r="J93" s="114"/>
    </row>
    <row r="94" spans="1:12">
      <c r="A94" s="72"/>
      <c r="B94" s="113" t="s">
        <v>248</v>
      </c>
      <c r="C94" s="101">
        <v>230.5</v>
      </c>
      <c r="D94" s="73" t="s">
        <v>80</v>
      </c>
      <c r="E94" s="112">
        <f>E85</f>
        <v>0</v>
      </c>
      <c r="F94" s="78">
        <f>SUM(C94*E94)</f>
        <v>0</v>
      </c>
      <c r="G94" s="78"/>
      <c r="H94" s="78">
        <f>SUM(C94*G94)</f>
        <v>0</v>
      </c>
      <c r="I94" s="79">
        <f>H94+F94</f>
        <v>0</v>
      </c>
      <c r="J94" s="80"/>
    </row>
    <row r="95" spans="1:12">
      <c r="A95" s="72"/>
      <c r="B95" s="77" t="s">
        <v>125</v>
      </c>
      <c r="C95" s="101">
        <v>137.19999999999999</v>
      </c>
      <c r="D95" s="73" t="s">
        <v>98</v>
      </c>
      <c r="E95" s="112"/>
      <c r="F95" s="78">
        <f>SUM(C95*E95)</f>
        <v>0</v>
      </c>
      <c r="G95" s="78"/>
      <c r="H95" s="78">
        <f>SUM(C95*G95)</f>
        <v>0</v>
      </c>
      <c r="I95" s="79">
        <f>H95+F95</f>
        <v>0</v>
      </c>
      <c r="J95" s="80"/>
    </row>
    <row r="96" spans="1:12">
      <c r="A96" s="72"/>
      <c r="B96" s="77" t="s">
        <v>126</v>
      </c>
      <c r="C96" s="101">
        <v>32.06</v>
      </c>
      <c r="D96" s="73" t="s">
        <v>66</v>
      </c>
      <c r="E96" s="112"/>
      <c r="F96" s="78">
        <f>SUM(C96*E96)</f>
        <v>0</v>
      </c>
      <c r="G96" s="78"/>
      <c r="H96" s="78">
        <f>SUM(C96*G96)</f>
        <v>0</v>
      </c>
      <c r="I96" s="79">
        <f>H96+F96</f>
        <v>0</v>
      </c>
      <c r="J96" s="80"/>
      <c r="K96" s="105"/>
    </row>
    <row r="97" spans="1:12">
      <c r="A97" s="72"/>
      <c r="B97" s="77" t="s">
        <v>127</v>
      </c>
      <c r="C97" s="101">
        <v>3.84</v>
      </c>
      <c r="D97" s="73" t="s">
        <v>80</v>
      </c>
      <c r="E97" s="112"/>
      <c r="F97" s="78">
        <f>SUM(C97*E97)</f>
        <v>0</v>
      </c>
      <c r="G97" s="78"/>
      <c r="H97" s="78">
        <f>SUM(C97*G97)</f>
        <v>0</v>
      </c>
      <c r="I97" s="79">
        <f>H97+F97</f>
        <v>0</v>
      </c>
      <c r="J97" s="80"/>
    </row>
    <row r="98" spans="1:12">
      <c r="A98" s="84"/>
      <c r="B98" s="85" t="s">
        <v>128</v>
      </c>
      <c r="C98" s="86">
        <v>292.5</v>
      </c>
      <c r="D98" s="86" t="s">
        <v>80</v>
      </c>
      <c r="E98" s="88"/>
      <c r="F98" s="88">
        <f>SUM(C98*E98)</f>
        <v>0</v>
      </c>
      <c r="G98" s="88"/>
      <c r="H98" s="88">
        <f>SUM(C98*G98)</f>
        <v>0</v>
      </c>
      <c r="I98" s="89">
        <f>H98+F98</f>
        <v>0</v>
      </c>
      <c r="J98" s="90"/>
      <c r="L98" s="91"/>
    </row>
    <row r="99" spans="1:12">
      <c r="A99" s="92"/>
      <c r="B99" s="93"/>
      <c r="C99" s="94"/>
      <c r="D99" s="94"/>
      <c r="E99" s="95"/>
      <c r="F99" s="95"/>
      <c r="G99" s="95"/>
      <c r="H99" s="95"/>
      <c r="I99" s="95"/>
    </row>
    <row r="100" spans="1:12">
      <c r="A100" s="92"/>
      <c r="B100" s="93"/>
      <c r="C100" s="94"/>
      <c r="D100" s="94"/>
      <c r="E100" s="95"/>
      <c r="F100" s="95"/>
      <c r="G100" s="95"/>
      <c r="H100" s="95"/>
      <c r="I100" s="95"/>
    </row>
    <row r="101" spans="1:12">
      <c r="A101" s="92"/>
      <c r="B101" s="93"/>
      <c r="C101" s="94"/>
      <c r="D101" s="94"/>
      <c r="E101" s="95"/>
      <c r="F101" s="95"/>
      <c r="G101" s="95"/>
      <c r="H101" s="95"/>
      <c r="I101" s="95"/>
    </row>
    <row r="102" spans="1:12">
      <c r="A102" s="92"/>
      <c r="B102" s="93"/>
      <c r="C102" s="94"/>
      <c r="D102" s="94"/>
      <c r="E102" s="95"/>
      <c r="F102" s="95"/>
      <c r="G102" s="95"/>
      <c r="H102" s="95"/>
      <c r="I102" s="95"/>
    </row>
    <row r="103" spans="1:12">
      <c r="A103" s="92"/>
      <c r="B103" s="93"/>
      <c r="C103" s="94"/>
      <c r="D103" s="94"/>
      <c r="E103" s="95"/>
      <c r="F103" s="95"/>
      <c r="G103" s="95"/>
      <c r="H103" s="95"/>
      <c r="I103" s="95"/>
    </row>
    <row r="104" spans="1:12">
      <c r="A104" s="92"/>
      <c r="B104" s="93"/>
      <c r="C104" s="94"/>
      <c r="D104" s="94"/>
      <c r="E104" s="95"/>
      <c r="F104" s="95"/>
      <c r="G104" s="95"/>
      <c r="H104" s="95"/>
      <c r="I104" s="95"/>
    </row>
    <row r="105" spans="1:12">
      <c r="A105" s="92"/>
      <c r="B105" s="93"/>
      <c r="C105" s="94"/>
      <c r="D105" s="94"/>
      <c r="E105" s="95"/>
      <c r="F105" s="95"/>
      <c r="G105" s="95"/>
      <c r="H105" s="95"/>
      <c r="I105" s="95"/>
    </row>
    <row r="106" spans="1:12" ht="24.75" thickBot="1">
      <c r="C106" s="63"/>
      <c r="D106" s="63"/>
      <c r="J106" s="68" t="s">
        <v>62</v>
      </c>
    </row>
    <row r="107" spans="1:12" ht="24.75" thickTop="1">
      <c r="A107" s="237" t="s">
        <v>1</v>
      </c>
      <c r="B107" s="237" t="s">
        <v>2</v>
      </c>
      <c r="C107" s="237" t="s">
        <v>61</v>
      </c>
      <c r="D107" s="237" t="s">
        <v>60</v>
      </c>
      <c r="E107" s="239" t="s">
        <v>59</v>
      </c>
      <c r="F107" s="240"/>
      <c r="G107" s="239" t="s">
        <v>58</v>
      </c>
      <c r="H107" s="240"/>
      <c r="I107" s="69" t="s">
        <v>57</v>
      </c>
      <c r="J107" s="237" t="s">
        <v>4</v>
      </c>
    </row>
    <row r="108" spans="1:12" ht="24.75" thickBot="1">
      <c r="A108" s="238"/>
      <c r="B108" s="238"/>
      <c r="C108" s="238"/>
      <c r="D108" s="238"/>
      <c r="E108" s="70" t="s">
        <v>56</v>
      </c>
      <c r="F108" s="70" t="s">
        <v>55</v>
      </c>
      <c r="G108" s="70" t="s">
        <v>56</v>
      </c>
      <c r="H108" s="70" t="s">
        <v>55</v>
      </c>
      <c r="I108" s="71" t="s">
        <v>54</v>
      </c>
      <c r="J108" s="238"/>
    </row>
    <row r="109" spans="1:12" ht="24.75" thickTop="1">
      <c r="A109" s="72">
        <v>2.4</v>
      </c>
      <c r="B109" s="148" t="s">
        <v>254</v>
      </c>
      <c r="C109" s="101"/>
      <c r="D109" s="73"/>
      <c r="E109" s="102"/>
      <c r="F109" s="74"/>
      <c r="G109" s="74"/>
      <c r="H109" s="74"/>
      <c r="I109" s="75"/>
      <c r="J109" s="114"/>
    </row>
    <row r="110" spans="1:12">
      <c r="A110" s="72"/>
      <c r="B110" s="77" t="s">
        <v>129</v>
      </c>
      <c r="C110" s="101">
        <v>20</v>
      </c>
      <c r="D110" s="73" t="s">
        <v>98</v>
      </c>
      <c r="E110" s="112"/>
      <c r="F110" s="78">
        <f>SUM(C110*E110)</f>
        <v>0</v>
      </c>
      <c r="G110" s="78"/>
      <c r="H110" s="78">
        <f>SUM(C110*G110)</f>
        <v>0</v>
      </c>
      <c r="I110" s="79">
        <f>H110+F110</f>
        <v>0</v>
      </c>
      <c r="J110" s="80"/>
    </row>
    <row r="111" spans="1:12">
      <c r="A111" s="72"/>
      <c r="B111" s="77" t="s">
        <v>130</v>
      </c>
      <c r="C111" s="101">
        <v>22</v>
      </c>
      <c r="D111" s="73" t="s">
        <v>98</v>
      </c>
      <c r="E111" s="112"/>
      <c r="F111" s="78">
        <f>SUM(C111*E111)</f>
        <v>0</v>
      </c>
      <c r="G111" s="78"/>
      <c r="H111" s="78">
        <f>SUM(C111*G111)</f>
        <v>0</v>
      </c>
      <c r="I111" s="79">
        <f>H111+F111</f>
        <v>0</v>
      </c>
      <c r="J111" s="80"/>
      <c r="K111" s="105"/>
      <c r="L111" s="91"/>
    </row>
    <row r="112" spans="1:12">
      <c r="A112" s="84"/>
      <c r="B112" s="147" t="s">
        <v>131</v>
      </c>
      <c r="C112" s="86"/>
      <c r="D112" s="86"/>
      <c r="E112" s="87"/>
      <c r="F112" s="87"/>
      <c r="G112" s="87"/>
      <c r="H112" s="87"/>
      <c r="I112" s="99">
        <f>SUM(I94:I111)</f>
        <v>0</v>
      </c>
      <c r="J112" s="100"/>
      <c r="L112" s="91"/>
    </row>
    <row r="113" spans="1:12">
      <c r="A113" s="72">
        <v>2.5</v>
      </c>
      <c r="B113" s="148" t="s">
        <v>132</v>
      </c>
      <c r="C113" s="101"/>
      <c r="D113" s="101"/>
      <c r="E113" s="102"/>
      <c r="F113" s="102"/>
      <c r="G113" s="102"/>
      <c r="H113" s="102"/>
      <c r="I113" s="75"/>
      <c r="J113" s="114"/>
    </row>
    <row r="114" spans="1:12">
      <c r="A114" s="72"/>
      <c r="B114" s="77" t="s">
        <v>133</v>
      </c>
      <c r="C114" s="101">
        <v>4</v>
      </c>
      <c r="D114" s="73" t="s">
        <v>134</v>
      </c>
      <c r="E114" s="112"/>
      <c r="F114" s="78">
        <f t="shared" ref="F114:F123" si="8">SUM(C114*E114)</f>
        <v>0</v>
      </c>
      <c r="G114" s="78">
        <v>0</v>
      </c>
      <c r="H114" s="78">
        <f t="shared" ref="H114:H123" si="9">SUM(C114*G114)</f>
        <v>0</v>
      </c>
      <c r="I114" s="79">
        <f t="shared" ref="I114:I123" si="10">H114+F114</f>
        <v>0</v>
      </c>
      <c r="J114" s="80"/>
    </row>
    <row r="115" spans="1:12">
      <c r="A115" s="72"/>
      <c r="B115" s="77" t="s">
        <v>135</v>
      </c>
      <c r="C115" s="101">
        <v>4</v>
      </c>
      <c r="D115" s="73" t="s">
        <v>134</v>
      </c>
      <c r="E115" s="112"/>
      <c r="F115" s="78">
        <f t="shared" si="8"/>
        <v>0</v>
      </c>
      <c r="G115" s="78">
        <v>0</v>
      </c>
      <c r="H115" s="78">
        <f t="shared" si="9"/>
        <v>0</v>
      </c>
      <c r="I115" s="79">
        <f t="shared" si="10"/>
        <v>0</v>
      </c>
      <c r="J115" s="80"/>
    </row>
    <row r="116" spans="1:12">
      <c r="A116" s="72"/>
      <c r="B116" s="77" t="s">
        <v>136</v>
      </c>
      <c r="C116" s="101">
        <v>6</v>
      </c>
      <c r="D116" s="73" t="s">
        <v>134</v>
      </c>
      <c r="E116" s="112"/>
      <c r="F116" s="78">
        <f t="shared" si="8"/>
        <v>0</v>
      </c>
      <c r="G116" s="78">
        <v>0</v>
      </c>
      <c r="H116" s="78">
        <f t="shared" si="9"/>
        <v>0</v>
      </c>
      <c r="I116" s="79">
        <f t="shared" si="10"/>
        <v>0</v>
      </c>
      <c r="J116" s="80"/>
    </row>
    <row r="117" spans="1:12">
      <c r="A117" s="72"/>
      <c r="B117" s="77" t="s">
        <v>137</v>
      </c>
      <c r="C117" s="101">
        <v>6</v>
      </c>
      <c r="D117" s="73" t="s">
        <v>134</v>
      </c>
      <c r="E117" s="112"/>
      <c r="F117" s="78">
        <f t="shared" si="8"/>
        <v>0</v>
      </c>
      <c r="G117" s="78">
        <v>0</v>
      </c>
      <c r="H117" s="78">
        <f t="shared" si="9"/>
        <v>0</v>
      </c>
      <c r="I117" s="79">
        <f t="shared" si="10"/>
        <v>0</v>
      </c>
      <c r="J117" s="80"/>
    </row>
    <row r="118" spans="1:12">
      <c r="A118" s="72"/>
      <c r="B118" s="77" t="s">
        <v>138</v>
      </c>
      <c r="C118" s="101">
        <v>2</v>
      </c>
      <c r="D118" s="73" t="s">
        <v>134</v>
      </c>
      <c r="E118" s="112"/>
      <c r="F118" s="78">
        <f t="shared" si="8"/>
        <v>0</v>
      </c>
      <c r="G118" s="78">
        <v>0</v>
      </c>
      <c r="H118" s="78">
        <f t="shared" si="9"/>
        <v>0</v>
      </c>
      <c r="I118" s="79">
        <f t="shared" si="10"/>
        <v>0</v>
      </c>
      <c r="J118" s="80"/>
    </row>
    <row r="119" spans="1:12">
      <c r="A119" s="72"/>
      <c r="B119" s="77" t="s">
        <v>139</v>
      </c>
      <c r="C119" s="101"/>
      <c r="D119" s="73"/>
      <c r="E119" s="112"/>
      <c r="F119" s="78"/>
      <c r="G119" s="78"/>
      <c r="H119" s="78"/>
      <c r="I119" s="79"/>
      <c r="J119" s="103"/>
    </row>
    <row r="120" spans="1:12">
      <c r="A120" s="72"/>
      <c r="B120" s="77" t="s">
        <v>140</v>
      </c>
      <c r="C120" s="101">
        <v>57.4</v>
      </c>
      <c r="D120" s="73" t="s">
        <v>80</v>
      </c>
      <c r="E120" s="112"/>
      <c r="F120" s="78">
        <f t="shared" si="8"/>
        <v>0</v>
      </c>
      <c r="G120" s="78">
        <v>0</v>
      </c>
      <c r="H120" s="78">
        <f t="shared" si="9"/>
        <v>0</v>
      </c>
      <c r="I120" s="79">
        <f t="shared" si="10"/>
        <v>0</v>
      </c>
      <c r="J120" s="80"/>
    </row>
    <row r="121" spans="1:12">
      <c r="A121" s="72"/>
      <c r="B121" s="77" t="s">
        <v>141</v>
      </c>
      <c r="C121" s="101">
        <v>76.599999999999994</v>
      </c>
      <c r="D121" s="73" t="s">
        <v>66</v>
      </c>
      <c r="E121" s="112"/>
      <c r="F121" s="78">
        <f t="shared" si="8"/>
        <v>0</v>
      </c>
      <c r="G121" s="78"/>
      <c r="H121" s="78">
        <f t="shared" si="9"/>
        <v>0</v>
      </c>
      <c r="I121" s="79">
        <f t="shared" si="10"/>
        <v>0</v>
      </c>
      <c r="J121" s="80"/>
      <c r="K121" s="105"/>
    </row>
    <row r="122" spans="1:12">
      <c r="A122" s="72"/>
      <c r="B122" s="77" t="s">
        <v>142</v>
      </c>
      <c r="C122" s="101">
        <v>545.70000000000005</v>
      </c>
      <c r="D122" s="73" t="s">
        <v>66</v>
      </c>
      <c r="E122" s="112"/>
      <c r="F122" s="78">
        <f t="shared" si="8"/>
        <v>0</v>
      </c>
      <c r="G122" s="78"/>
      <c r="H122" s="78">
        <f t="shared" si="9"/>
        <v>0</v>
      </c>
      <c r="I122" s="79">
        <f t="shared" si="10"/>
        <v>0</v>
      </c>
      <c r="J122" s="80"/>
      <c r="K122" s="105"/>
    </row>
    <row r="123" spans="1:12">
      <c r="A123" s="72"/>
      <c r="B123" s="77" t="s">
        <v>143</v>
      </c>
      <c r="C123" s="101">
        <v>26.77</v>
      </c>
      <c r="D123" s="73" t="s">
        <v>80</v>
      </c>
      <c r="E123" s="112">
        <f>E97</f>
        <v>0</v>
      </c>
      <c r="F123" s="78">
        <f t="shared" si="8"/>
        <v>0</v>
      </c>
      <c r="G123" s="78"/>
      <c r="H123" s="78">
        <f t="shared" si="9"/>
        <v>0</v>
      </c>
      <c r="I123" s="79">
        <f t="shared" si="10"/>
        <v>0</v>
      </c>
      <c r="J123" s="103"/>
    </row>
    <row r="124" spans="1:12">
      <c r="A124" s="84"/>
      <c r="B124" s="147" t="s">
        <v>144</v>
      </c>
      <c r="C124" s="86"/>
      <c r="D124" s="86"/>
      <c r="E124" s="87"/>
      <c r="F124" s="87"/>
      <c r="G124" s="87"/>
      <c r="H124" s="87"/>
      <c r="I124" s="99">
        <f>SUM(I114:I123)</f>
        <v>0</v>
      </c>
      <c r="J124" s="100"/>
      <c r="L124" s="91"/>
    </row>
    <row r="125" spans="1:12">
      <c r="A125" s="92"/>
      <c r="B125" s="115"/>
      <c r="C125" s="94"/>
      <c r="D125" s="94"/>
      <c r="E125" s="95"/>
      <c r="F125" s="95"/>
      <c r="G125" s="95"/>
      <c r="H125" s="95"/>
      <c r="I125" s="95"/>
    </row>
    <row r="126" spans="1:12">
      <c r="A126" s="92"/>
      <c r="B126" s="115"/>
      <c r="C126" s="94"/>
      <c r="D126" s="94"/>
      <c r="E126" s="95"/>
      <c r="F126" s="95"/>
      <c r="G126" s="95"/>
      <c r="H126" s="95"/>
      <c r="I126" s="95"/>
    </row>
    <row r="127" spans="1:12">
      <c r="A127" s="92"/>
      <c r="B127" s="115"/>
      <c r="C127" s="94"/>
      <c r="D127" s="94"/>
      <c r="E127" s="95"/>
      <c r="F127" s="95"/>
      <c r="G127" s="95"/>
      <c r="H127" s="95"/>
      <c r="I127" s="95"/>
    </row>
    <row r="128" spans="1:12">
      <c r="A128" s="92"/>
      <c r="B128" s="115"/>
      <c r="C128" s="94"/>
      <c r="D128" s="94"/>
      <c r="E128" s="95"/>
      <c r="F128" s="95"/>
      <c r="G128" s="95"/>
      <c r="H128" s="95"/>
      <c r="I128" s="95"/>
    </row>
    <row r="129" spans="1:12">
      <c r="A129" s="92"/>
      <c r="B129" s="115"/>
      <c r="C129" s="94"/>
      <c r="D129" s="94"/>
      <c r="E129" s="95"/>
      <c r="F129" s="95"/>
      <c r="G129" s="95"/>
      <c r="H129" s="95"/>
      <c r="I129" s="95"/>
    </row>
    <row r="130" spans="1:12">
      <c r="A130" s="92"/>
      <c r="B130" s="115"/>
      <c r="C130" s="94"/>
      <c r="D130" s="94"/>
      <c r="E130" s="95"/>
      <c r="F130" s="95"/>
      <c r="G130" s="95"/>
      <c r="H130" s="95"/>
      <c r="I130" s="95"/>
    </row>
    <row r="131" spans="1:12">
      <c r="A131" s="92"/>
      <c r="B131" s="93"/>
      <c r="C131" s="94"/>
      <c r="D131" s="94"/>
      <c r="E131" s="95"/>
      <c r="F131" s="95"/>
      <c r="G131" s="95"/>
      <c r="H131" s="95"/>
      <c r="I131" s="95"/>
    </row>
    <row r="132" spans="1:12" ht="24.75" thickBot="1">
      <c r="C132" s="63"/>
      <c r="D132" s="63"/>
      <c r="J132" s="68" t="s">
        <v>62</v>
      </c>
    </row>
    <row r="133" spans="1:12" ht="24.75" thickTop="1">
      <c r="A133" s="237" t="s">
        <v>1</v>
      </c>
      <c r="B133" s="237" t="s">
        <v>2</v>
      </c>
      <c r="C133" s="237" t="s">
        <v>61</v>
      </c>
      <c r="D133" s="237" t="s">
        <v>60</v>
      </c>
      <c r="E133" s="239" t="s">
        <v>59</v>
      </c>
      <c r="F133" s="240"/>
      <c r="G133" s="239" t="s">
        <v>58</v>
      </c>
      <c r="H133" s="240"/>
      <c r="I133" s="69" t="s">
        <v>57</v>
      </c>
      <c r="J133" s="237" t="s">
        <v>4</v>
      </c>
    </row>
    <row r="134" spans="1:12" ht="24.75" thickBot="1">
      <c r="A134" s="238"/>
      <c r="B134" s="238"/>
      <c r="C134" s="238"/>
      <c r="D134" s="238"/>
      <c r="E134" s="70" t="s">
        <v>56</v>
      </c>
      <c r="F134" s="70" t="s">
        <v>55</v>
      </c>
      <c r="G134" s="70" t="s">
        <v>56</v>
      </c>
      <c r="H134" s="70" t="s">
        <v>55</v>
      </c>
      <c r="I134" s="71" t="s">
        <v>54</v>
      </c>
      <c r="J134" s="238"/>
    </row>
    <row r="135" spans="1:12" ht="24.75" thickTop="1">
      <c r="A135" s="72">
        <v>2.6</v>
      </c>
      <c r="B135" s="148" t="s">
        <v>69</v>
      </c>
      <c r="C135" s="101"/>
      <c r="D135" s="73"/>
      <c r="E135" s="102"/>
      <c r="F135" s="74"/>
      <c r="G135" s="74"/>
      <c r="H135" s="74"/>
      <c r="I135" s="75"/>
      <c r="J135" s="114"/>
    </row>
    <row r="136" spans="1:12">
      <c r="A136" s="72"/>
      <c r="B136" s="77" t="s">
        <v>145</v>
      </c>
      <c r="C136" s="101">
        <v>4</v>
      </c>
      <c r="D136" s="73" t="s">
        <v>70</v>
      </c>
      <c r="E136" s="102"/>
      <c r="F136" s="74">
        <f t="shared" ref="F136" si="11">SUM(C136*E136)</f>
        <v>0</v>
      </c>
      <c r="G136" s="74">
        <v>0</v>
      </c>
      <c r="H136" s="74">
        <f t="shared" ref="H136" si="12">SUM(C136*G136)</f>
        <v>0</v>
      </c>
      <c r="I136" s="75">
        <f t="shared" ref="I136" si="13">H136+F136</f>
        <v>0</v>
      </c>
      <c r="J136" s="80"/>
    </row>
    <row r="137" spans="1:12">
      <c r="A137" s="72"/>
      <c r="B137" s="77" t="s">
        <v>146</v>
      </c>
      <c r="C137" s="101">
        <v>4</v>
      </c>
      <c r="D137" s="73" t="s">
        <v>70</v>
      </c>
      <c r="E137" s="102"/>
      <c r="F137" s="74">
        <f t="shared" ref="F137:F143" si="14">SUM(C137*E137)</f>
        <v>0</v>
      </c>
      <c r="G137" s="74">
        <v>0</v>
      </c>
      <c r="H137" s="74">
        <f t="shared" ref="H137:H143" si="15">SUM(C137*G137)</f>
        <v>0</v>
      </c>
      <c r="I137" s="75">
        <f t="shared" ref="I137:I143" si="16">H137+F137</f>
        <v>0</v>
      </c>
      <c r="J137" s="80"/>
    </row>
    <row r="138" spans="1:12">
      <c r="A138" s="72"/>
      <c r="B138" s="77" t="s">
        <v>147</v>
      </c>
      <c r="C138" s="101">
        <v>8</v>
      </c>
      <c r="D138" s="73" t="s">
        <v>70</v>
      </c>
      <c r="E138" s="102"/>
      <c r="F138" s="74">
        <f t="shared" si="14"/>
        <v>0</v>
      </c>
      <c r="G138" s="74">
        <v>0</v>
      </c>
      <c r="H138" s="74">
        <f t="shared" si="15"/>
        <v>0</v>
      </c>
      <c r="I138" s="75">
        <f t="shared" si="16"/>
        <v>0</v>
      </c>
      <c r="J138" s="80"/>
    </row>
    <row r="139" spans="1:12">
      <c r="A139" s="72"/>
      <c r="B139" s="77" t="s">
        <v>148</v>
      </c>
      <c r="C139" s="101">
        <v>8</v>
      </c>
      <c r="D139" s="73" t="s">
        <v>70</v>
      </c>
      <c r="E139" s="102"/>
      <c r="F139" s="74">
        <f t="shared" si="14"/>
        <v>0</v>
      </c>
      <c r="G139" s="74">
        <v>0</v>
      </c>
      <c r="H139" s="74">
        <f t="shared" si="15"/>
        <v>0</v>
      </c>
      <c r="I139" s="75">
        <f t="shared" si="16"/>
        <v>0</v>
      </c>
      <c r="J139" s="80"/>
    </row>
    <row r="140" spans="1:12">
      <c r="A140" s="72"/>
      <c r="B140" s="77" t="s">
        <v>149</v>
      </c>
      <c r="C140" s="101">
        <v>6</v>
      </c>
      <c r="D140" s="73" t="s">
        <v>70</v>
      </c>
      <c r="E140" s="102"/>
      <c r="F140" s="74">
        <f t="shared" si="14"/>
        <v>0</v>
      </c>
      <c r="G140" s="74">
        <v>0</v>
      </c>
      <c r="H140" s="74">
        <f t="shared" si="15"/>
        <v>0</v>
      </c>
      <c r="I140" s="75">
        <f t="shared" si="16"/>
        <v>0</v>
      </c>
      <c r="J140" s="80"/>
    </row>
    <row r="141" spans="1:12">
      <c r="A141" s="72"/>
      <c r="B141" s="77" t="s">
        <v>150</v>
      </c>
      <c r="C141" s="101">
        <v>6</v>
      </c>
      <c r="D141" s="73" t="s">
        <v>70</v>
      </c>
      <c r="E141" s="102"/>
      <c r="F141" s="74">
        <f t="shared" si="14"/>
        <v>0</v>
      </c>
      <c r="G141" s="74">
        <v>0</v>
      </c>
      <c r="H141" s="74">
        <f t="shared" si="15"/>
        <v>0</v>
      </c>
      <c r="I141" s="75">
        <f t="shared" si="16"/>
        <v>0</v>
      </c>
      <c r="J141" s="80"/>
    </row>
    <row r="142" spans="1:12">
      <c r="A142" s="72"/>
      <c r="B142" s="77" t="s">
        <v>151</v>
      </c>
      <c r="C142" s="101">
        <v>4</v>
      </c>
      <c r="D142" s="73" t="s">
        <v>70</v>
      </c>
      <c r="E142" s="102"/>
      <c r="F142" s="74">
        <f t="shared" si="14"/>
        <v>0</v>
      </c>
      <c r="G142" s="74">
        <v>0</v>
      </c>
      <c r="H142" s="74">
        <f t="shared" si="15"/>
        <v>0</v>
      </c>
      <c r="I142" s="75">
        <f t="shared" si="16"/>
        <v>0</v>
      </c>
      <c r="J142" s="80"/>
    </row>
    <row r="143" spans="1:12">
      <c r="A143" s="72"/>
      <c r="B143" s="77" t="s">
        <v>152</v>
      </c>
      <c r="C143" s="101">
        <v>2</v>
      </c>
      <c r="D143" s="73" t="s">
        <v>70</v>
      </c>
      <c r="E143" s="102"/>
      <c r="F143" s="74">
        <f t="shared" si="14"/>
        <v>0</v>
      </c>
      <c r="G143" s="74">
        <v>0</v>
      </c>
      <c r="H143" s="74">
        <f t="shared" si="15"/>
        <v>0</v>
      </c>
      <c r="I143" s="75">
        <f t="shared" si="16"/>
        <v>0</v>
      </c>
      <c r="J143" s="80"/>
      <c r="L143" s="91"/>
    </row>
    <row r="144" spans="1:12">
      <c r="A144" s="84"/>
      <c r="B144" s="147" t="s">
        <v>153</v>
      </c>
      <c r="C144" s="86"/>
      <c r="D144" s="86"/>
      <c r="E144" s="87"/>
      <c r="F144" s="87"/>
      <c r="G144" s="87"/>
      <c r="H144" s="87"/>
      <c r="I144" s="99">
        <f>SUM(I136:I143)</f>
        <v>0</v>
      </c>
      <c r="J144" s="108"/>
    </row>
    <row r="145" spans="1:12">
      <c r="A145" s="72">
        <v>2.7</v>
      </c>
      <c r="B145" s="148" t="s">
        <v>71</v>
      </c>
      <c r="C145" s="101"/>
      <c r="D145" s="101"/>
      <c r="E145" s="102"/>
      <c r="F145" s="102"/>
      <c r="G145" s="102"/>
      <c r="H145" s="102"/>
      <c r="I145" s="75"/>
      <c r="J145" s="137"/>
    </row>
    <row r="146" spans="1:12">
      <c r="A146" s="72"/>
      <c r="B146" s="77" t="s">
        <v>154</v>
      </c>
      <c r="C146" s="101">
        <v>8</v>
      </c>
      <c r="D146" s="73" t="s">
        <v>70</v>
      </c>
      <c r="E146" s="102"/>
      <c r="F146" s="74">
        <f t="shared" ref="F146:F169" si="17">SUM(C146*E146)</f>
        <v>0</v>
      </c>
      <c r="G146" s="74"/>
      <c r="H146" s="74">
        <f t="shared" ref="H146:H169" si="18">SUM(C146*G146)</f>
        <v>0</v>
      </c>
      <c r="I146" s="75">
        <f t="shared" ref="I146:I169" si="19">H146+F146</f>
        <v>0</v>
      </c>
      <c r="J146" s="103"/>
    </row>
    <row r="147" spans="1:12">
      <c r="A147" s="72"/>
      <c r="B147" s="77" t="s">
        <v>155</v>
      </c>
      <c r="C147" s="101">
        <v>4</v>
      </c>
      <c r="D147" s="73" t="s">
        <v>70</v>
      </c>
      <c r="E147" s="102"/>
      <c r="F147" s="74">
        <f t="shared" si="17"/>
        <v>0</v>
      </c>
      <c r="G147" s="74"/>
      <c r="H147" s="74">
        <f t="shared" si="18"/>
        <v>0</v>
      </c>
      <c r="I147" s="75">
        <f t="shared" si="19"/>
        <v>0</v>
      </c>
      <c r="J147" s="103"/>
    </row>
    <row r="148" spans="1:12">
      <c r="A148" s="72"/>
      <c r="B148" s="77" t="s">
        <v>156</v>
      </c>
      <c r="C148" s="101">
        <v>4</v>
      </c>
      <c r="D148" s="73" t="s">
        <v>70</v>
      </c>
      <c r="E148" s="102"/>
      <c r="F148" s="74">
        <f t="shared" si="17"/>
        <v>0</v>
      </c>
      <c r="G148" s="74"/>
      <c r="H148" s="74">
        <f t="shared" si="18"/>
        <v>0</v>
      </c>
      <c r="I148" s="75">
        <f t="shared" si="19"/>
        <v>0</v>
      </c>
      <c r="J148" s="103"/>
    </row>
    <row r="149" spans="1:12">
      <c r="A149" s="72"/>
      <c r="B149" s="77" t="s">
        <v>157</v>
      </c>
      <c r="C149" s="101">
        <v>8</v>
      </c>
      <c r="D149" s="73" t="s">
        <v>70</v>
      </c>
      <c r="E149" s="102"/>
      <c r="F149" s="74">
        <f t="shared" si="17"/>
        <v>0</v>
      </c>
      <c r="G149" s="74"/>
      <c r="H149" s="74">
        <f t="shared" si="18"/>
        <v>0</v>
      </c>
      <c r="I149" s="75">
        <f t="shared" si="19"/>
        <v>0</v>
      </c>
      <c r="J149" s="103"/>
    </row>
    <row r="150" spans="1:12">
      <c r="A150" s="84"/>
      <c r="B150" s="85" t="s">
        <v>158</v>
      </c>
      <c r="C150" s="86">
        <v>4</v>
      </c>
      <c r="D150" s="86" t="s">
        <v>70</v>
      </c>
      <c r="E150" s="87"/>
      <c r="F150" s="87">
        <f t="shared" si="17"/>
        <v>0</v>
      </c>
      <c r="G150" s="87"/>
      <c r="H150" s="87">
        <f t="shared" si="18"/>
        <v>0</v>
      </c>
      <c r="I150" s="99">
        <f t="shared" si="19"/>
        <v>0</v>
      </c>
      <c r="J150" s="108"/>
      <c r="L150" s="91"/>
    </row>
    <row r="151" spans="1:12">
      <c r="A151" s="92"/>
      <c r="B151" s="93"/>
      <c r="C151" s="94"/>
      <c r="D151" s="94"/>
      <c r="E151" s="95"/>
      <c r="F151" s="95"/>
      <c r="G151" s="95"/>
      <c r="H151" s="95"/>
      <c r="I151" s="95"/>
    </row>
    <row r="152" spans="1:12">
      <c r="A152" s="92"/>
      <c r="B152" s="93"/>
      <c r="C152" s="94"/>
      <c r="D152" s="94"/>
      <c r="E152" s="95"/>
      <c r="F152" s="95"/>
      <c r="G152" s="95"/>
      <c r="H152" s="95"/>
      <c r="I152" s="95"/>
    </row>
    <row r="153" spans="1:12">
      <c r="A153" s="92"/>
      <c r="B153" s="93"/>
      <c r="C153" s="94"/>
      <c r="D153" s="94"/>
      <c r="E153" s="95"/>
      <c r="F153" s="95"/>
      <c r="G153" s="95"/>
      <c r="H153" s="95"/>
      <c r="I153" s="95"/>
    </row>
    <row r="154" spans="1:12">
      <c r="A154" s="92"/>
      <c r="B154" s="93"/>
      <c r="C154" s="94"/>
      <c r="D154" s="94"/>
      <c r="E154" s="95"/>
      <c r="F154" s="95"/>
      <c r="G154" s="95"/>
      <c r="H154" s="95"/>
      <c r="I154" s="95"/>
    </row>
    <row r="155" spans="1:12">
      <c r="A155" s="92"/>
      <c r="B155" s="93"/>
      <c r="C155" s="94"/>
      <c r="D155" s="94"/>
      <c r="E155" s="95"/>
      <c r="F155" s="95"/>
      <c r="G155" s="95"/>
      <c r="H155" s="95"/>
      <c r="I155" s="95"/>
    </row>
    <row r="156" spans="1:12">
      <c r="A156" s="92"/>
      <c r="B156" s="93"/>
      <c r="C156" s="94"/>
      <c r="D156" s="94"/>
      <c r="E156" s="95"/>
      <c r="F156" s="95"/>
      <c r="G156" s="95"/>
      <c r="H156" s="95"/>
      <c r="I156" s="95"/>
    </row>
    <row r="157" spans="1:12">
      <c r="A157" s="92"/>
      <c r="B157" s="93"/>
      <c r="C157" s="94"/>
      <c r="D157" s="94"/>
      <c r="E157" s="95"/>
      <c r="F157" s="95"/>
      <c r="G157" s="95"/>
      <c r="H157" s="95"/>
      <c r="I157" s="95"/>
    </row>
    <row r="158" spans="1:12" ht="24.75" thickBot="1">
      <c r="C158" s="63"/>
      <c r="D158" s="63"/>
      <c r="J158" s="68" t="s">
        <v>62</v>
      </c>
    </row>
    <row r="159" spans="1:12" ht="24.75" thickTop="1">
      <c r="A159" s="237" t="s">
        <v>1</v>
      </c>
      <c r="B159" s="237" t="s">
        <v>2</v>
      </c>
      <c r="C159" s="237" t="s">
        <v>61</v>
      </c>
      <c r="D159" s="237" t="s">
        <v>60</v>
      </c>
      <c r="E159" s="239" t="s">
        <v>59</v>
      </c>
      <c r="F159" s="240"/>
      <c r="G159" s="239" t="s">
        <v>58</v>
      </c>
      <c r="H159" s="240"/>
      <c r="I159" s="69" t="s">
        <v>57</v>
      </c>
      <c r="J159" s="237" t="s">
        <v>4</v>
      </c>
    </row>
    <row r="160" spans="1:12" ht="24.75" thickBot="1">
      <c r="A160" s="238"/>
      <c r="B160" s="238"/>
      <c r="C160" s="238"/>
      <c r="D160" s="238"/>
      <c r="E160" s="70" t="s">
        <v>56</v>
      </c>
      <c r="F160" s="70" t="s">
        <v>55</v>
      </c>
      <c r="G160" s="70" t="s">
        <v>56</v>
      </c>
      <c r="H160" s="70" t="s">
        <v>55</v>
      </c>
      <c r="I160" s="71" t="s">
        <v>54</v>
      </c>
      <c r="J160" s="238"/>
    </row>
    <row r="161" spans="1:12" ht="24.75" thickTop="1">
      <c r="A161" s="72">
        <v>2.7</v>
      </c>
      <c r="B161" s="148" t="s">
        <v>258</v>
      </c>
      <c r="C161" s="101"/>
      <c r="D161" s="101"/>
      <c r="E161" s="102"/>
      <c r="F161" s="102"/>
      <c r="G161" s="102"/>
      <c r="H161" s="102"/>
      <c r="I161" s="75"/>
      <c r="J161" s="114"/>
      <c r="K161" s="138"/>
      <c r="L161" s="139"/>
    </row>
    <row r="162" spans="1:12">
      <c r="A162" s="72"/>
      <c r="B162" s="77" t="s">
        <v>159</v>
      </c>
      <c r="C162" s="101">
        <v>8</v>
      </c>
      <c r="D162" s="73" t="s">
        <v>70</v>
      </c>
      <c r="E162" s="102"/>
      <c r="F162" s="74">
        <f>SUM(C162*E162)</f>
        <v>0</v>
      </c>
      <c r="G162" s="74"/>
      <c r="H162" s="74">
        <f>SUM(C162*G162)</f>
        <v>0</v>
      </c>
      <c r="I162" s="75">
        <f>H162+F162</f>
        <v>0</v>
      </c>
      <c r="J162" s="103"/>
      <c r="K162" s="140"/>
      <c r="L162" s="139"/>
    </row>
    <row r="163" spans="1:12">
      <c r="A163" s="81"/>
      <c r="B163" s="82" t="s">
        <v>160</v>
      </c>
      <c r="C163" s="73">
        <v>4</v>
      </c>
      <c r="D163" s="73" t="s">
        <v>70</v>
      </c>
      <c r="E163" s="74"/>
      <c r="F163" s="74">
        <f>SUM(C163*E163)</f>
        <v>0</v>
      </c>
      <c r="G163" s="74"/>
      <c r="H163" s="74">
        <f>SUM(C163*G163)</f>
        <v>0</v>
      </c>
      <c r="I163" s="116">
        <f>H163+F163</f>
        <v>0</v>
      </c>
      <c r="J163" s="103"/>
      <c r="K163" s="140"/>
      <c r="L163" s="139"/>
    </row>
    <row r="164" spans="1:12">
      <c r="A164" s="81"/>
      <c r="B164" s="82" t="s">
        <v>161</v>
      </c>
      <c r="C164" s="73">
        <v>8</v>
      </c>
      <c r="D164" s="73" t="s">
        <v>70</v>
      </c>
      <c r="E164" s="74"/>
      <c r="F164" s="74">
        <f>SUM(C164*E164)</f>
        <v>0</v>
      </c>
      <c r="G164" s="74"/>
      <c r="H164" s="74">
        <f>SUM(C164*G164)</f>
        <v>0</v>
      </c>
      <c r="I164" s="116">
        <f>H164+F164</f>
        <v>0</v>
      </c>
      <c r="J164" s="103"/>
      <c r="K164" s="140"/>
      <c r="L164" s="139"/>
    </row>
    <row r="165" spans="1:12">
      <c r="A165" s="81"/>
      <c r="B165" s="82" t="s">
        <v>162</v>
      </c>
      <c r="C165" s="73">
        <v>4</v>
      </c>
      <c r="D165" s="73" t="s">
        <v>67</v>
      </c>
      <c r="E165" s="74"/>
      <c r="F165" s="74">
        <f t="shared" si="17"/>
        <v>0</v>
      </c>
      <c r="G165" s="74"/>
      <c r="H165" s="74">
        <f t="shared" si="18"/>
        <v>0</v>
      </c>
      <c r="I165" s="116">
        <f t="shared" si="19"/>
        <v>0</v>
      </c>
      <c r="J165" s="103"/>
      <c r="K165" s="140"/>
      <c r="L165" s="139"/>
    </row>
    <row r="166" spans="1:12">
      <c r="A166" s="72"/>
      <c r="B166" s="77" t="s">
        <v>163</v>
      </c>
      <c r="C166" s="101">
        <v>8</v>
      </c>
      <c r="D166" s="73" t="s">
        <v>67</v>
      </c>
      <c r="E166" s="102"/>
      <c r="F166" s="74">
        <f t="shared" si="17"/>
        <v>0</v>
      </c>
      <c r="G166" s="74"/>
      <c r="H166" s="74">
        <f t="shared" si="18"/>
        <v>0</v>
      </c>
      <c r="I166" s="75">
        <f t="shared" si="19"/>
        <v>0</v>
      </c>
      <c r="J166" s="103"/>
      <c r="K166" s="140"/>
      <c r="L166" s="139"/>
    </row>
    <row r="167" spans="1:12">
      <c r="A167" s="72"/>
      <c r="B167" s="77" t="s">
        <v>164</v>
      </c>
      <c r="C167" s="101">
        <v>8</v>
      </c>
      <c r="D167" s="73" t="s">
        <v>67</v>
      </c>
      <c r="E167" s="102"/>
      <c r="F167" s="74">
        <f t="shared" si="17"/>
        <v>0</v>
      </c>
      <c r="G167" s="74"/>
      <c r="H167" s="74">
        <f t="shared" si="18"/>
        <v>0</v>
      </c>
      <c r="I167" s="75">
        <f t="shared" si="19"/>
        <v>0</v>
      </c>
      <c r="J167" s="103"/>
      <c r="K167" s="140"/>
      <c r="L167" s="139"/>
    </row>
    <row r="168" spans="1:12">
      <c r="A168" s="72"/>
      <c r="B168" s="77" t="s">
        <v>165</v>
      </c>
      <c r="C168" s="101">
        <v>8</v>
      </c>
      <c r="D168" s="73" t="s">
        <v>70</v>
      </c>
      <c r="E168" s="102"/>
      <c r="F168" s="74">
        <f t="shared" si="17"/>
        <v>0</v>
      </c>
      <c r="G168" s="74"/>
      <c r="H168" s="74">
        <f t="shared" si="18"/>
        <v>0</v>
      </c>
      <c r="I168" s="75">
        <f t="shared" si="19"/>
        <v>0</v>
      </c>
      <c r="J168" s="103"/>
      <c r="K168" s="140"/>
      <c r="L168" s="139"/>
    </row>
    <row r="169" spans="1:12">
      <c r="A169" s="72"/>
      <c r="B169" s="77" t="s">
        <v>166</v>
      </c>
      <c r="C169" s="101">
        <v>4</v>
      </c>
      <c r="D169" s="73" t="s">
        <v>70</v>
      </c>
      <c r="E169" s="102"/>
      <c r="F169" s="74">
        <f t="shared" si="17"/>
        <v>0</v>
      </c>
      <c r="G169" s="74"/>
      <c r="H169" s="74">
        <f t="shared" si="18"/>
        <v>0</v>
      </c>
      <c r="I169" s="75">
        <f t="shared" si="19"/>
        <v>0</v>
      </c>
      <c r="J169" s="103"/>
      <c r="K169" s="140"/>
      <c r="L169" s="141"/>
    </row>
    <row r="170" spans="1:12">
      <c r="A170" s="84"/>
      <c r="B170" s="147" t="s">
        <v>167</v>
      </c>
      <c r="C170" s="86"/>
      <c r="D170" s="86"/>
      <c r="E170" s="87"/>
      <c r="F170" s="87"/>
      <c r="G170" s="87"/>
      <c r="H170" s="87"/>
      <c r="I170" s="99">
        <f>SUM(I146:I169)</f>
        <v>0</v>
      </c>
      <c r="J170" s="100"/>
      <c r="K170" s="138"/>
      <c r="L170" s="141"/>
    </row>
    <row r="171" spans="1:12">
      <c r="A171" s="72"/>
      <c r="B171" s="77"/>
      <c r="C171" s="101"/>
      <c r="D171" s="101"/>
      <c r="E171" s="102"/>
      <c r="F171" s="102"/>
      <c r="G171" s="102"/>
      <c r="H171" s="102"/>
      <c r="I171" s="75"/>
      <c r="J171" s="114"/>
      <c r="K171" s="138"/>
      <c r="L171" s="139"/>
    </row>
    <row r="172" spans="1:12">
      <c r="A172" s="72">
        <v>2.8</v>
      </c>
      <c r="B172" s="148" t="s">
        <v>168</v>
      </c>
      <c r="C172" s="101"/>
      <c r="D172" s="73"/>
      <c r="E172" s="102"/>
      <c r="F172" s="74"/>
      <c r="G172" s="74"/>
      <c r="H172" s="74"/>
      <c r="I172" s="75"/>
      <c r="J172" s="114"/>
      <c r="K172" s="138"/>
      <c r="L172" s="139"/>
    </row>
    <row r="173" spans="1:12">
      <c r="A173" s="72"/>
      <c r="B173" s="77" t="s">
        <v>169</v>
      </c>
      <c r="C173" s="101">
        <v>1382</v>
      </c>
      <c r="D173" s="73" t="s">
        <v>80</v>
      </c>
      <c r="E173" s="102">
        <v>0</v>
      </c>
      <c r="F173" s="74">
        <f t="shared" ref="F173:F175" si="20">SUM(C173*E173)</f>
        <v>0</v>
      </c>
      <c r="G173" s="74"/>
      <c r="H173" s="74">
        <f t="shared" ref="H173:H175" si="21">SUM(C173*G173)</f>
        <v>0</v>
      </c>
      <c r="I173" s="75">
        <f t="shared" ref="I173:I175" si="22">H173+F173</f>
        <v>0</v>
      </c>
      <c r="J173" s="103"/>
      <c r="K173" s="140"/>
      <c r="L173" s="139"/>
    </row>
    <row r="174" spans="1:12">
      <c r="A174" s="72"/>
      <c r="B174" s="77" t="s">
        <v>170</v>
      </c>
      <c r="C174" s="101">
        <v>1046.7</v>
      </c>
      <c r="D174" s="73" t="s">
        <v>80</v>
      </c>
      <c r="E174" s="102"/>
      <c r="F174" s="74">
        <f t="shared" si="20"/>
        <v>0</v>
      </c>
      <c r="G174" s="74"/>
      <c r="H174" s="74">
        <f t="shared" si="21"/>
        <v>0</v>
      </c>
      <c r="I174" s="75">
        <f t="shared" si="22"/>
        <v>0</v>
      </c>
      <c r="J174" s="103"/>
      <c r="K174" s="140"/>
      <c r="L174" s="139"/>
    </row>
    <row r="175" spans="1:12">
      <c r="A175" s="72"/>
      <c r="B175" s="77" t="s">
        <v>171</v>
      </c>
      <c r="C175" s="101">
        <v>335.3</v>
      </c>
      <c r="D175" s="73" t="s">
        <v>80</v>
      </c>
      <c r="E175" s="102"/>
      <c r="F175" s="74">
        <f t="shared" si="20"/>
        <v>0</v>
      </c>
      <c r="G175" s="74"/>
      <c r="H175" s="74">
        <f t="shared" si="21"/>
        <v>0</v>
      </c>
      <c r="I175" s="75">
        <f t="shared" si="22"/>
        <v>0</v>
      </c>
      <c r="J175" s="103"/>
      <c r="K175" s="140"/>
      <c r="L175" s="141"/>
    </row>
    <row r="176" spans="1:12">
      <c r="A176" s="84"/>
      <c r="B176" s="147" t="s">
        <v>172</v>
      </c>
      <c r="C176" s="86"/>
      <c r="D176" s="86"/>
      <c r="E176" s="87"/>
      <c r="F176" s="87"/>
      <c r="G176" s="87"/>
      <c r="H176" s="87"/>
      <c r="I176" s="99">
        <f>SUM(I173:I175)</f>
        <v>0</v>
      </c>
      <c r="J176" s="100"/>
    </row>
    <row r="177" spans="1:10">
      <c r="A177" s="117"/>
      <c r="B177" s="118"/>
      <c r="C177" s="119"/>
      <c r="D177" s="119"/>
      <c r="E177" s="120"/>
      <c r="F177" s="120"/>
      <c r="G177" s="120"/>
      <c r="H177" s="120"/>
      <c r="I177" s="120"/>
      <c r="J177" s="121"/>
    </row>
    <row r="178" spans="1:10">
      <c r="A178" s="142"/>
      <c r="B178" s="143"/>
      <c r="C178" s="94"/>
      <c r="D178" s="94"/>
      <c r="E178" s="95"/>
      <c r="F178" s="95"/>
      <c r="G178" s="95"/>
      <c r="H178" s="95"/>
      <c r="I178" s="95"/>
      <c r="J178" s="139"/>
    </row>
    <row r="179" spans="1:10">
      <c r="A179" s="142"/>
      <c r="B179" s="143"/>
      <c r="C179" s="94"/>
      <c r="D179" s="94"/>
      <c r="E179" s="95"/>
      <c r="F179" s="95"/>
      <c r="G179" s="95"/>
      <c r="H179" s="95"/>
      <c r="I179" s="95"/>
      <c r="J179" s="139"/>
    </row>
    <row r="180" spans="1:10">
      <c r="A180" s="92"/>
      <c r="B180" s="93"/>
      <c r="C180" s="94"/>
      <c r="D180" s="94"/>
      <c r="E180" s="95"/>
      <c r="F180" s="95"/>
      <c r="G180" s="95"/>
      <c r="H180" s="95"/>
      <c r="I180" s="95"/>
    </row>
    <row r="181" spans="1:10">
      <c r="A181" s="92"/>
      <c r="B181" s="93"/>
      <c r="C181" s="94"/>
      <c r="D181" s="94"/>
      <c r="E181" s="95"/>
      <c r="F181" s="95"/>
      <c r="G181" s="95"/>
      <c r="H181" s="95"/>
      <c r="I181" s="95"/>
    </row>
    <row r="182" spans="1:10">
      <c r="A182" s="92"/>
      <c r="B182" s="93"/>
      <c r="C182" s="94"/>
      <c r="D182" s="94"/>
      <c r="E182" s="95"/>
      <c r="F182" s="95"/>
      <c r="G182" s="95"/>
      <c r="H182" s="95"/>
      <c r="I182" s="95"/>
    </row>
    <row r="183" spans="1:10">
      <c r="A183" s="92"/>
      <c r="B183" s="93"/>
      <c r="C183" s="94"/>
      <c r="D183" s="94"/>
      <c r="E183" s="95"/>
      <c r="F183" s="95"/>
      <c r="G183" s="95"/>
      <c r="H183" s="95"/>
      <c r="I183" s="95"/>
    </row>
    <row r="184" spans="1:10" ht="24.75" thickBot="1">
      <c r="C184" s="63"/>
      <c r="D184" s="63"/>
      <c r="J184" s="68" t="s">
        <v>62</v>
      </c>
    </row>
    <row r="185" spans="1:10" ht="24.75" thickTop="1">
      <c r="A185" s="237" t="s">
        <v>1</v>
      </c>
      <c r="B185" s="237" t="s">
        <v>2</v>
      </c>
      <c r="C185" s="237" t="s">
        <v>61</v>
      </c>
      <c r="D185" s="237" t="s">
        <v>60</v>
      </c>
      <c r="E185" s="239" t="s">
        <v>59</v>
      </c>
      <c r="F185" s="240"/>
      <c r="G185" s="239" t="s">
        <v>58</v>
      </c>
      <c r="H185" s="240"/>
      <c r="I185" s="69" t="s">
        <v>57</v>
      </c>
      <c r="J185" s="237" t="s">
        <v>4</v>
      </c>
    </row>
    <row r="186" spans="1:10" ht="24.75" thickBot="1">
      <c r="A186" s="238"/>
      <c r="B186" s="238"/>
      <c r="C186" s="238"/>
      <c r="D186" s="238"/>
      <c r="E186" s="70" t="s">
        <v>56</v>
      </c>
      <c r="F186" s="70" t="s">
        <v>55</v>
      </c>
      <c r="G186" s="70" t="s">
        <v>56</v>
      </c>
      <c r="H186" s="70" t="s">
        <v>55</v>
      </c>
      <c r="I186" s="71" t="s">
        <v>54</v>
      </c>
      <c r="J186" s="238"/>
    </row>
    <row r="187" spans="1:10" ht="24.75" thickTop="1">
      <c r="A187" s="72">
        <v>2.9</v>
      </c>
      <c r="B187" s="148" t="s">
        <v>173</v>
      </c>
      <c r="C187" s="101"/>
      <c r="D187" s="73"/>
      <c r="E187" s="102"/>
      <c r="F187" s="74"/>
      <c r="G187" s="74"/>
      <c r="H187" s="74"/>
      <c r="I187" s="75"/>
      <c r="J187" s="114"/>
    </row>
    <row r="188" spans="1:10">
      <c r="A188" s="72"/>
      <c r="B188" s="77" t="s">
        <v>174</v>
      </c>
      <c r="C188" s="101">
        <v>56</v>
      </c>
      <c r="D188" s="73" t="s">
        <v>175</v>
      </c>
      <c r="E188" s="102"/>
      <c r="F188" s="74">
        <f t="shared" ref="F188:F193" si="23">SUM(C188*E188)</f>
        <v>0</v>
      </c>
      <c r="G188" s="74"/>
      <c r="H188" s="74">
        <f t="shared" ref="H188:H193" si="24">SUM(C188*G188)</f>
        <v>0</v>
      </c>
      <c r="I188" s="75">
        <f t="shared" ref="I188:I193" si="25">H188+F188</f>
        <v>0</v>
      </c>
      <c r="J188" s="80"/>
    </row>
    <row r="189" spans="1:10">
      <c r="A189" s="72"/>
      <c r="B189" s="77" t="s">
        <v>176</v>
      </c>
      <c r="C189" s="101">
        <v>56</v>
      </c>
      <c r="D189" s="73" t="s">
        <v>175</v>
      </c>
      <c r="E189" s="102"/>
      <c r="F189" s="74">
        <f t="shared" si="23"/>
        <v>0</v>
      </c>
      <c r="G189" s="74"/>
      <c r="H189" s="74">
        <f t="shared" si="24"/>
        <v>0</v>
      </c>
      <c r="I189" s="75">
        <f t="shared" si="25"/>
        <v>0</v>
      </c>
      <c r="J189" s="80"/>
    </row>
    <row r="190" spans="1:10">
      <c r="A190" s="72"/>
      <c r="B190" s="77" t="s">
        <v>177</v>
      </c>
      <c r="C190" s="101">
        <v>9.6</v>
      </c>
      <c r="D190" s="73" t="s">
        <v>98</v>
      </c>
      <c r="E190" s="102"/>
      <c r="F190" s="74">
        <f t="shared" si="23"/>
        <v>0</v>
      </c>
      <c r="G190" s="74">
        <v>0</v>
      </c>
      <c r="H190" s="74">
        <f t="shared" si="24"/>
        <v>0</v>
      </c>
      <c r="I190" s="75">
        <f t="shared" si="25"/>
        <v>0</v>
      </c>
      <c r="J190" s="80"/>
    </row>
    <row r="191" spans="1:10">
      <c r="A191" s="72"/>
      <c r="B191" s="77" t="s">
        <v>178</v>
      </c>
      <c r="C191" s="101">
        <v>193.28</v>
      </c>
      <c r="D191" s="73" t="s">
        <v>66</v>
      </c>
      <c r="E191" s="102"/>
      <c r="F191" s="74">
        <f t="shared" si="23"/>
        <v>0</v>
      </c>
      <c r="G191" s="74"/>
      <c r="H191" s="74">
        <f t="shared" si="24"/>
        <v>0</v>
      </c>
      <c r="I191" s="75">
        <f t="shared" si="25"/>
        <v>0</v>
      </c>
      <c r="J191" s="80"/>
    </row>
    <row r="192" spans="1:10">
      <c r="A192" s="72"/>
      <c r="B192" s="77" t="s">
        <v>179</v>
      </c>
      <c r="C192" s="101">
        <v>90.48</v>
      </c>
      <c r="D192" s="73" t="s">
        <v>66</v>
      </c>
      <c r="E192" s="102"/>
      <c r="F192" s="74">
        <f t="shared" si="23"/>
        <v>0</v>
      </c>
      <c r="G192" s="74"/>
      <c r="H192" s="74">
        <f t="shared" si="24"/>
        <v>0</v>
      </c>
      <c r="I192" s="75">
        <f t="shared" si="25"/>
        <v>0</v>
      </c>
      <c r="J192" s="80"/>
    </row>
    <row r="193" spans="1:12">
      <c r="A193" s="72"/>
      <c r="B193" s="77" t="s">
        <v>180</v>
      </c>
      <c r="C193" s="101">
        <v>22.24</v>
      </c>
      <c r="D193" s="73" t="s">
        <v>80</v>
      </c>
      <c r="E193" s="102"/>
      <c r="F193" s="74">
        <f t="shared" si="23"/>
        <v>0</v>
      </c>
      <c r="G193" s="74"/>
      <c r="H193" s="74">
        <f t="shared" si="24"/>
        <v>0</v>
      </c>
      <c r="I193" s="75">
        <f t="shared" si="25"/>
        <v>0</v>
      </c>
      <c r="J193" s="103"/>
      <c r="L193" s="91"/>
    </row>
    <row r="194" spans="1:12">
      <c r="A194" s="84"/>
      <c r="B194" s="147" t="s">
        <v>181</v>
      </c>
      <c r="C194" s="86"/>
      <c r="D194" s="86"/>
      <c r="E194" s="87"/>
      <c r="F194" s="87"/>
      <c r="G194" s="87"/>
      <c r="H194" s="87"/>
      <c r="I194" s="99">
        <f>SUM(I188:I193)</f>
        <v>0</v>
      </c>
      <c r="J194" s="108"/>
    </row>
    <row r="195" spans="1:12">
      <c r="A195" s="72">
        <v>3</v>
      </c>
      <c r="B195" s="148" t="s">
        <v>182</v>
      </c>
      <c r="C195" s="101"/>
      <c r="D195" s="73"/>
      <c r="E195" s="102"/>
      <c r="F195" s="74"/>
      <c r="G195" s="74"/>
      <c r="H195" s="74"/>
      <c r="I195" s="75"/>
      <c r="J195" s="114"/>
    </row>
    <row r="196" spans="1:12">
      <c r="A196" s="72"/>
      <c r="B196" s="77" t="s">
        <v>261</v>
      </c>
      <c r="C196" s="101">
        <v>8</v>
      </c>
      <c r="D196" s="73" t="s">
        <v>74</v>
      </c>
      <c r="E196" s="102"/>
      <c r="F196" s="74">
        <f t="shared" ref="F196:F203" si="26">SUM(C196*E196)</f>
        <v>0</v>
      </c>
      <c r="G196" s="74">
        <v>0</v>
      </c>
      <c r="H196" s="74">
        <f t="shared" ref="H196:H203" si="27">SUM(C196*G196)</f>
        <v>0</v>
      </c>
      <c r="I196" s="75">
        <f t="shared" ref="I196:I203" si="28">H196+F196</f>
        <v>0</v>
      </c>
      <c r="J196" s="80"/>
    </row>
    <row r="197" spans="1:12">
      <c r="A197" s="72"/>
      <c r="B197" s="77" t="s">
        <v>262</v>
      </c>
      <c r="C197" s="101">
        <v>8</v>
      </c>
      <c r="D197" s="73" t="s">
        <v>74</v>
      </c>
      <c r="E197" s="102"/>
      <c r="F197" s="74">
        <f t="shared" si="26"/>
        <v>0</v>
      </c>
      <c r="G197" s="74">
        <v>0</v>
      </c>
      <c r="H197" s="74">
        <f t="shared" si="27"/>
        <v>0</v>
      </c>
      <c r="I197" s="75">
        <f t="shared" si="28"/>
        <v>0</v>
      </c>
      <c r="J197" s="80"/>
    </row>
    <row r="198" spans="1:12">
      <c r="A198" s="72"/>
      <c r="B198" s="77" t="s">
        <v>260</v>
      </c>
      <c r="C198" s="101">
        <v>4</v>
      </c>
      <c r="D198" s="73" t="s">
        <v>74</v>
      </c>
      <c r="E198" s="102"/>
      <c r="F198" s="74">
        <f t="shared" si="26"/>
        <v>0</v>
      </c>
      <c r="G198" s="74">
        <v>0</v>
      </c>
      <c r="H198" s="74">
        <f t="shared" si="27"/>
        <v>0</v>
      </c>
      <c r="I198" s="75">
        <f t="shared" si="28"/>
        <v>0</v>
      </c>
      <c r="J198" s="80"/>
    </row>
    <row r="199" spans="1:12">
      <c r="A199" s="72"/>
      <c r="B199" s="77" t="s">
        <v>183</v>
      </c>
      <c r="C199" s="101">
        <v>8</v>
      </c>
      <c r="D199" s="73" t="s">
        <v>74</v>
      </c>
      <c r="E199" s="102"/>
      <c r="F199" s="74">
        <f t="shared" si="26"/>
        <v>0</v>
      </c>
      <c r="G199" s="74">
        <v>0</v>
      </c>
      <c r="H199" s="74">
        <f t="shared" si="27"/>
        <v>0</v>
      </c>
      <c r="I199" s="75">
        <f t="shared" si="28"/>
        <v>0</v>
      </c>
      <c r="J199" s="80"/>
    </row>
    <row r="200" spans="1:12">
      <c r="A200" s="72"/>
      <c r="B200" s="77" t="s">
        <v>184</v>
      </c>
      <c r="C200" s="101">
        <v>4</v>
      </c>
      <c r="D200" s="73" t="s">
        <v>74</v>
      </c>
      <c r="E200" s="102"/>
      <c r="F200" s="74">
        <f t="shared" si="26"/>
        <v>0</v>
      </c>
      <c r="G200" s="74">
        <v>0</v>
      </c>
      <c r="H200" s="74">
        <f t="shared" si="27"/>
        <v>0</v>
      </c>
      <c r="I200" s="75">
        <f t="shared" si="28"/>
        <v>0</v>
      </c>
      <c r="J200" s="80"/>
    </row>
    <row r="201" spans="1:12">
      <c r="A201" s="72"/>
      <c r="B201" s="77" t="s">
        <v>185</v>
      </c>
      <c r="C201" s="101">
        <v>8</v>
      </c>
      <c r="D201" s="73" t="s">
        <v>74</v>
      </c>
      <c r="E201" s="102"/>
      <c r="F201" s="74">
        <f t="shared" si="26"/>
        <v>0</v>
      </c>
      <c r="G201" s="74">
        <v>0</v>
      </c>
      <c r="H201" s="74">
        <f t="shared" si="27"/>
        <v>0</v>
      </c>
      <c r="I201" s="75">
        <f t="shared" si="28"/>
        <v>0</v>
      </c>
      <c r="J201" s="80"/>
    </row>
    <row r="202" spans="1:12">
      <c r="A202" s="81"/>
      <c r="B202" s="82" t="s">
        <v>186</v>
      </c>
      <c r="C202" s="73">
        <v>8</v>
      </c>
      <c r="D202" s="73" t="s">
        <v>74</v>
      </c>
      <c r="E202" s="74"/>
      <c r="F202" s="74">
        <f t="shared" si="26"/>
        <v>0</v>
      </c>
      <c r="G202" s="74">
        <v>0</v>
      </c>
      <c r="H202" s="74">
        <f t="shared" si="27"/>
        <v>0</v>
      </c>
      <c r="I202" s="116">
        <f t="shared" si="28"/>
        <v>0</v>
      </c>
      <c r="J202" s="80"/>
    </row>
    <row r="203" spans="1:12">
      <c r="A203" s="84"/>
      <c r="B203" s="85" t="s">
        <v>187</v>
      </c>
      <c r="C203" s="86">
        <v>4</v>
      </c>
      <c r="D203" s="86" t="s">
        <v>74</v>
      </c>
      <c r="E203" s="87"/>
      <c r="F203" s="87">
        <f t="shared" si="26"/>
        <v>0</v>
      </c>
      <c r="G203" s="87">
        <v>0</v>
      </c>
      <c r="H203" s="87">
        <f t="shared" si="27"/>
        <v>0</v>
      </c>
      <c r="I203" s="99">
        <f t="shared" si="28"/>
        <v>0</v>
      </c>
      <c r="J203" s="90"/>
      <c r="L203" s="91"/>
    </row>
    <row r="204" spans="1:12">
      <c r="A204" s="92"/>
      <c r="B204" s="115"/>
      <c r="C204" s="94"/>
      <c r="D204" s="94"/>
      <c r="E204" s="95"/>
      <c r="F204" s="95"/>
      <c r="G204" s="95"/>
      <c r="H204" s="95"/>
      <c r="I204" s="95"/>
      <c r="J204" s="63"/>
    </row>
    <row r="205" spans="1:12">
      <c r="A205" s="92"/>
      <c r="B205" s="115"/>
      <c r="C205" s="94"/>
      <c r="D205" s="94"/>
      <c r="E205" s="95"/>
      <c r="F205" s="95"/>
      <c r="G205" s="95"/>
      <c r="H205" s="95"/>
      <c r="I205" s="95"/>
      <c r="J205" s="63"/>
    </row>
    <row r="206" spans="1:12">
      <c r="A206" s="92"/>
      <c r="B206" s="115"/>
      <c r="C206" s="94"/>
      <c r="D206" s="94"/>
      <c r="E206" s="95"/>
      <c r="F206" s="95"/>
      <c r="G206" s="95"/>
      <c r="H206" s="95"/>
      <c r="I206" s="95"/>
      <c r="J206" s="63"/>
    </row>
    <row r="207" spans="1:12">
      <c r="A207" s="92"/>
      <c r="B207" s="93"/>
      <c r="C207" s="94"/>
      <c r="D207" s="94"/>
      <c r="E207" s="95"/>
      <c r="F207" s="95"/>
      <c r="G207" s="95"/>
      <c r="H207" s="95"/>
      <c r="I207" s="95"/>
      <c r="J207" s="63"/>
    </row>
    <row r="208" spans="1:12">
      <c r="A208" s="92"/>
      <c r="B208" s="93"/>
      <c r="C208" s="94"/>
      <c r="D208" s="94"/>
      <c r="E208" s="95"/>
      <c r="F208" s="95"/>
      <c r="G208" s="95"/>
      <c r="H208" s="95"/>
      <c r="I208" s="95"/>
      <c r="J208" s="63"/>
    </row>
    <row r="209" spans="1:12">
      <c r="A209" s="92"/>
      <c r="B209" s="93"/>
      <c r="C209" s="94"/>
      <c r="D209" s="94"/>
      <c r="E209" s="95"/>
      <c r="F209" s="95"/>
      <c r="G209" s="95"/>
      <c r="H209" s="95"/>
      <c r="I209" s="95"/>
    </row>
    <row r="210" spans="1:12" ht="24.75" thickBot="1">
      <c r="C210" s="63"/>
      <c r="D210" s="63"/>
      <c r="J210" s="68" t="s">
        <v>62</v>
      </c>
    </row>
    <row r="211" spans="1:12" ht="24.75" thickTop="1">
      <c r="A211" s="237" t="s">
        <v>1</v>
      </c>
      <c r="B211" s="237" t="s">
        <v>2</v>
      </c>
      <c r="C211" s="237" t="s">
        <v>61</v>
      </c>
      <c r="D211" s="237" t="s">
        <v>60</v>
      </c>
      <c r="E211" s="239" t="s">
        <v>59</v>
      </c>
      <c r="F211" s="240"/>
      <c r="G211" s="239" t="s">
        <v>58</v>
      </c>
      <c r="H211" s="240"/>
      <c r="I211" s="69" t="s">
        <v>57</v>
      </c>
      <c r="J211" s="237" t="s">
        <v>4</v>
      </c>
    </row>
    <row r="212" spans="1:12" ht="24.75" thickBot="1">
      <c r="A212" s="238"/>
      <c r="B212" s="238"/>
      <c r="C212" s="238"/>
      <c r="D212" s="238"/>
      <c r="E212" s="70" t="s">
        <v>56</v>
      </c>
      <c r="F212" s="70" t="s">
        <v>55</v>
      </c>
      <c r="G212" s="70" t="s">
        <v>56</v>
      </c>
      <c r="H212" s="70" t="s">
        <v>55</v>
      </c>
      <c r="I212" s="71" t="s">
        <v>54</v>
      </c>
      <c r="J212" s="238"/>
    </row>
    <row r="213" spans="1:12" ht="24.75" thickTop="1">
      <c r="A213" s="72">
        <v>3</v>
      </c>
      <c r="B213" s="148" t="s">
        <v>255</v>
      </c>
      <c r="C213" s="101"/>
      <c r="D213" s="73"/>
      <c r="E213" s="102"/>
      <c r="F213" s="74"/>
      <c r="G213" s="74"/>
      <c r="H213" s="74"/>
      <c r="I213" s="75"/>
      <c r="J213" s="114"/>
    </row>
    <row r="214" spans="1:12">
      <c r="A214" s="72"/>
      <c r="B214" s="77" t="s">
        <v>188</v>
      </c>
      <c r="C214" s="101">
        <v>8</v>
      </c>
      <c r="D214" s="73" t="s">
        <v>74</v>
      </c>
      <c r="E214" s="102"/>
      <c r="F214" s="74">
        <f t="shared" ref="F214:F223" si="29">SUM(C214*E214)</f>
        <v>0</v>
      </c>
      <c r="G214" s="74">
        <v>0</v>
      </c>
      <c r="H214" s="74">
        <f t="shared" ref="H214:H223" si="30">SUM(C214*G214)</f>
        <v>0</v>
      </c>
      <c r="I214" s="75">
        <f t="shared" ref="I214:I223" si="31">H214+F214</f>
        <v>0</v>
      </c>
      <c r="J214" s="80"/>
    </row>
    <row r="215" spans="1:12">
      <c r="A215" s="72"/>
      <c r="B215" s="77" t="s">
        <v>189</v>
      </c>
      <c r="C215" s="101">
        <v>4</v>
      </c>
      <c r="D215" s="73" t="s">
        <v>74</v>
      </c>
      <c r="E215" s="102"/>
      <c r="F215" s="74">
        <f t="shared" si="29"/>
        <v>0</v>
      </c>
      <c r="G215" s="74">
        <v>0</v>
      </c>
      <c r="H215" s="74">
        <f t="shared" si="30"/>
        <v>0</v>
      </c>
      <c r="I215" s="75">
        <f t="shared" si="31"/>
        <v>0</v>
      </c>
      <c r="J215" s="80"/>
    </row>
    <row r="216" spans="1:12">
      <c r="A216" s="72"/>
      <c r="B216" s="77" t="s">
        <v>190</v>
      </c>
      <c r="C216" s="101">
        <v>8</v>
      </c>
      <c r="D216" s="73" t="s">
        <v>74</v>
      </c>
      <c r="E216" s="102"/>
      <c r="F216" s="74">
        <f t="shared" si="29"/>
        <v>0</v>
      </c>
      <c r="G216" s="74">
        <v>0</v>
      </c>
      <c r="H216" s="74">
        <f t="shared" si="30"/>
        <v>0</v>
      </c>
      <c r="I216" s="75">
        <f t="shared" si="31"/>
        <v>0</v>
      </c>
      <c r="J216" s="80"/>
    </row>
    <row r="217" spans="1:12">
      <c r="A217" s="72"/>
      <c r="B217" s="77" t="s">
        <v>191</v>
      </c>
      <c r="C217" s="101">
        <v>4</v>
      </c>
      <c r="D217" s="73" t="s">
        <v>72</v>
      </c>
      <c r="E217" s="112"/>
      <c r="F217" s="78">
        <f t="shared" si="29"/>
        <v>0</v>
      </c>
      <c r="G217" s="78"/>
      <c r="H217" s="78">
        <f t="shared" si="30"/>
        <v>0</v>
      </c>
      <c r="I217" s="79">
        <f t="shared" si="31"/>
        <v>0</v>
      </c>
      <c r="J217" s="80"/>
    </row>
    <row r="218" spans="1:12">
      <c r="A218" s="72"/>
      <c r="B218" s="77" t="s">
        <v>192</v>
      </c>
      <c r="C218" s="101">
        <v>4</v>
      </c>
      <c r="D218" s="73" t="s">
        <v>70</v>
      </c>
      <c r="E218" s="112"/>
      <c r="F218" s="78">
        <f t="shared" si="29"/>
        <v>0</v>
      </c>
      <c r="G218" s="78"/>
      <c r="H218" s="78">
        <f t="shared" si="30"/>
        <v>0</v>
      </c>
      <c r="I218" s="79">
        <f t="shared" si="31"/>
        <v>0</v>
      </c>
      <c r="J218" s="80"/>
    </row>
    <row r="219" spans="1:12">
      <c r="A219" s="72"/>
      <c r="B219" s="77" t="s">
        <v>193</v>
      </c>
      <c r="C219" s="101">
        <v>4</v>
      </c>
      <c r="D219" s="73" t="s">
        <v>72</v>
      </c>
      <c r="E219" s="112"/>
      <c r="F219" s="78">
        <f t="shared" si="29"/>
        <v>0</v>
      </c>
      <c r="G219" s="78"/>
      <c r="H219" s="78">
        <f t="shared" si="30"/>
        <v>0</v>
      </c>
      <c r="I219" s="79">
        <f t="shared" si="31"/>
        <v>0</v>
      </c>
      <c r="J219" s="80"/>
    </row>
    <row r="220" spans="1:12">
      <c r="A220" s="72"/>
      <c r="B220" s="77" t="s">
        <v>194</v>
      </c>
      <c r="C220" s="101">
        <v>18</v>
      </c>
      <c r="D220" s="73" t="s">
        <v>73</v>
      </c>
      <c r="E220" s="112"/>
      <c r="F220" s="78">
        <f t="shared" si="29"/>
        <v>0</v>
      </c>
      <c r="G220" s="78">
        <v>0</v>
      </c>
      <c r="H220" s="78">
        <f t="shared" si="30"/>
        <v>0</v>
      </c>
      <c r="I220" s="79">
        <f t="shared" si="31"/>
        <v>0</v>
      </c>
      <c r="J220" s="80"/>
      <c r="K220" s="105"/>
    </row>
    <row r="221" spans="1:12">
      <c r="A221" s="72"/>
      <c r="B221" s="77" t="s">
        <v>195</v>
      </c>
      <c r="C221" s="101">
        <v>20</v>
      </c>
      <c r="D221" s="73" t="s">
        <v>196</v>
      </c>
      <c r="E221" s="112"/>
      <c r="F221" s="78">
        <f t="shared" si="29"/>
        <v>0</v>
      </c>
      <c r="G221" s="78"/>
      <c r="H221" s="78">
        <f t="shared" si="30"/>
        <v>0</v>
      </c>
      <c r="I221" s="79">
        <f t="shared" si="31"/>
        <v>0</v>
      </c>
      <c r="J221" s="80"/>
      <c r="K221" s="105"/>
    </row>
    <row r="222" spans="1:12">
      <c r="A222" s="72"/>
      <c r="B222" s="77" t="s">
        <v>197</v>
      </c>
      <c r="C222" s="101">
        <v>4</v>
      </c>
      <c r="D222" s="144" t="s">
        <v>198</v>
      </c>
      <c r="E222" s="112"/>
      <c r="F222" s="78">
        <f t="shared" si="29"/>
        <v>0</v>
      </c>
      <c r="G222" s="78"/>
      <c r="H222" s="78">
        <f t="shared" si="30"/>
        <v>0</v>
      </c>
      <c r="I222" s="79">
        <f t="shared" si="31"/>
        <v>0</v>
      </c>
      <c r="J222" s="80"/>
    </row>
    <row r="223" spans="1:12">
      <c r="A223" s="72"/>
      <c r="B223" s="77" t="s">
        <v>199</v>
      </c>
      <c r="C223" s="101">
        <v>4</v>
      </c>
      <c r="D223" s="144" t="s">
        <v>198</v>
      </c>
      <c r="E223" s="112"/>
      <c r="F223" s="78">
        <f t="shared" si="29"/>
        <v>0</v>
      </c>
      <c r="G223" s="78">
        <v>0</v>
      </c>
      <c r="H223" s="78">
        <f t="shared" si="30"/>
        <v>0</v>
      </c>
      <c r="I223" s="79">
        <f t="shared" si="31"/>
        <v>0</v>
      </c>
      <c r="J223" s="80"/>
      <c r="L223" s="91"/>
    </row>
    <row r="224" spans="1:12">
      <c r="A224" s="84"/>
      <c r="B224" s="147" t="s">
        <v>200</v>
      </c>
      <c r="C224" s="86"/>
      <c r="D224" s="86"/>
      <c r="E224" s="87"/>
      <c r="F224" s="87"/>
      <c r="G224" s="87"/>
      <c r="H224" s="87"/>
      <c r="I224" s="99">
        <f>SUM(I196:I223)</f>
        <v>0</v>
      </c>
      <c r="J224" s="100"/>
      <c r="L224" s="91"/>
    </row>
    <row r="225" spans="1:12">
      <c r="A225" s="72">
        <v>4</v>
      </c>
      <c r="B225" s="148" t="s">
        <v>201</v>
      </c>
      <c r="C225" s="101"/>
      <c r="D225" s="73"/>
      <c r="E225" s="102"/>
      <c r="F225" s="74"/>
      <c r="G225" s="74"/>
      <c r="H225" s="74"/>
      <c r="I225" s="75"/>
      <c r="J225" s="114"/>
    </row>
    <row r="226" spans="1:12">
      <c r="A226" s="72"/>
      <c r="B226" s="77" t="s">
        <v>202</v>
      </c>
      <c r="C226" s="101">
        <v>24</v>
      </c>
      <c r="D226" s="73" t="s">
        <v>70</v>
      </c>
      <c r="E226" s="112"/>
      <c r="F226" s="78">
        <f>SUM(C226*E226)</f>
        <v>0</v>
      </c>
      <c r="G226" s="78"/>
      <c r="H226" s="78">
        <f>SUM(C226*G226)</f>
        <v>0</v>
      </c>
      <c r="I226" s="79">
        <f>H226+F226</f>
        <v>0</v>
      </c>
      <c r="J226" s="80"/>
      <c r="K226" s="105"/>
    </row>
    <row r="227" spans="1:12">
      <c r="A227" s="122"/>
      <c r="B227" s="123" t="s">
        <v>203</v>
      </c>
      <c r="C227" s="124">
        <v>12</v>
      </c>
      <c r="D227" s="124" t="s">
        <v>70</v>
      </c>
      <c r="E227" s="125"/>
      <c r="F227" s="125">
        <f>SUM(C227*E227)</f>
        <v>0</v>
      </c>
      <c r="G227" s="125"/>
      <c r="H227" s="125">
        <f>SUM(C227*G227)</f>
        <v>0</v>
      </c>
      <c r="I227" s="126">
        <f>H227+F227</f>
        <v>0</v>
      </c>
      <c r="J227" s="80"/>
      <c r="K227" s="105"/>
    </row>
    <row r="228" spans="1:12">
      <c r="A228" s="84"/>
      <c r="B228" s="85" t="s">
        <v>204</v>
      </c>
      <c r="C228" s="86">
        <v>52</v>
      </c>
      <c r="D228" s="86" t="s">
        <v>70</v>
      </c>
      <c r="E228" s="88"/>
      <c r="F228" s="88">
        <f>SUM(C228*E228)</f>
        <v>0</v>
      </c>
      <c r="G228" s="88"/>
      <c r="H228" s="88">
        <f>SUM(C228*G228)</f>
        <v>0</v>
      </c>
      <c r="I228" s="89">
        <f>H228+F228</f>
        <v>0</v>
      </c>
      <c r="J228" s="90"/>
      <c r="L228" s="91"/>
    </row>
    <row r="229" spans="1:12">
      <c r="A229" s="92"/>
      <c r="B229" s="93"/>
      <c r="C229" s="94"/>
      <c r="D229" s="94"/>
      <c r="E229" s="95"/>
      <c r="F229" s="95"/>
      <c r="G229" s="95"/>
      <c r="H229" s="95"/>
      <c r="I229" s="95"/>
    </row>
    <row r="230" spans="1:12">
      <c r="A230" s="92"/>
      <c r="B230" s="93"/>
      <c r="C230" s="94"/>
      <c r="D230" s="94"/>
      <c r="E230" s="95"/>
      <c r="F230" s="95"/>
      <c r="G230" s="95"/>
      <c r="H230" s="95"/>
      <c r="I230" s="95"/>
    </row>
    <row r="231" spans="1:12">
      <c r="A231" s="92"/>
      <c r="B231" s="93"/>
      <c r="C231" s="94"/>
      <c r="D231" s="94"/>
      <c r="E231" s="95"/>
      <c r="F231" s="95"/>
      <c r="G231" s="95"/>
      <c r="H231" s="95"/>
      <c r="I231" s="95"/>
    </row>
    <row r="232" spans="1:12">
      <c r="A232" s="92"/>
      <c r="B232" s="93"/>
      <c r="C232" s="94"/>
      <c r="D232" s="94"/>
      <c r="E232" s="95"/>
      <c r="F232" s="95"/>
      <c r="G232" s="95"/>
      <c r="H232" s="95"/>
      <c r="I232" s="95"/>
    </row>
    <row r="233" spans="1:12">
      <c r="A233" s="92"/>
      <c r="B233" s="93"/>
      <c r="C233" s="94"/>
      <c r="D233" s="94"/>
      <c r="E233" s="95"/>
      <c r="F233" s="95"/>
      <c r="G233" s="95"/>
      <c r="H233" s="95"/>
      <c r="I233" s="95"/>
    </row>
    <row r="234" spans="1:12" ht="15" customHeight="1">
      <c r="A234" s="92"/>
      <c r="B234" s="93"/>
      <c r="C234" s="94"/>
      <c r="D234" s="94"/>
      <c r="E234" s="95"/>
      <c r="F234" s="95"/>
      <c r="G234" s="95"/>
      <c r="H234" s="95"/>
      <c r="I234" s="95"/>
    </row>
    <row r="235" spans="1:12">
      <c r="A235" s="92"/>
      <c r="B235" s="93"/>
      <c r="C235" s="94"/>
      <c r="D235" s="94"/>
      <c r="E235" s="95"/>
      <c r="F235" s="95"/>
      <c r="G235" s="95"/>
      <c r="H235" s="95"/>
      <c r="I235" s="95"/>
    </row>
    <row r="236" spans="1:12" ht="24.75" thickBot="1">
      <c r="C236" s="63"/>
      <c r="D236" s="63"/>
      <c r="J236" s="68" t="s">
        <v>62</v>
      </c>
    </row>
    <row r="237" spans="1:12" ht="24.75" thickTop="1">
      <c r="A237" s="237" t="s">
        <v>1</v>
      </c>
      <c r="B237" s="237" t="s">
        <v>2</v>
      </c>
      <c r="C237" s="237" t="s">
        <v>61</v>
      </c>
      <c r="D237" s="237" t="s">
        <v>60</v>
      </c>
      <c r="E237" s="239" t="s">
        <v>59</v>
      </c>
      <c r="F237" s="240"/>
      <c r="G237" s="239" t="s">
        <v>58</v>
      </c>
      <c r="H237" s="240"/>
      <c r="I237" s="69" t="s">
        <v>57</v>
      </c>
      <c r="J237" s="237" t="s">
        <v>4</v>
      </c>
    </row>
    <row r="238" spans="1:12" ht="24.75" thickBot="1">
      <c r="A238" s="238"/>
      <c r="B238" s="238"/>
      <c r="C238" s="238"/>
      <c r="D238" s="238"/>
      <c r="E238" s="70" t="s">
        <v>56</v>
      </c>
      <c r="F238" s="70" t="s">
        <v>55</v>
      </c>
      <c r="G238" s="70" t="s">
        <v>56</v>
      </c>
      <c r="H238" s="70" t="s">
        <v>55</v>
      </c>
      <c r="I238" s="71" t="s">
        <v>54</v>
      </c>
      <c r="J238" s="238"/>
    </row>
    <row r="239" spans="1:12" ht="24.75" thickTop="1">
      <c r="A239" s="72">
        <v>4</v>
      </c>
      <c r="B239" s="148" t="s">
        <v>256</v>
      </c>
      <c r="C239" s="101"/>
      <c r="D239" s="73"/>
      <c r="E239" s="102"/>
      <c r="F239" s="74"/>
      <c r="G239" s="74"/>
      <c r="H239" s="74"/>
      <c r="I239" s="75"/>
      <c r="J239" s="114"/>
    </row>
    <row r="240" spans="1:12">
      <c r="A240" s="72"/>
      <c r="B240" s="77" t="s">
        <v>205</v>
      </c>
      <c r="C240" s="101">
        <v>56</v>
      </c>
      <c r="D240" s="73" t="s">
        <v>70</v>
      </c>
      <c r="E240" s="112"/>
      <c r="F240" s="78">
        <f t="shared" ref="F240:F248" si="32">SUM(C240*E240)</f>
        <v>0</v>
      </c>
      <c r="G240" s="78"/>
      <c r="H240" s="78">
        <f t="shared" ref="H240:H248" si="33">SUM(C240*G240)</f>
        <v>0</v>
      </c>
      <c r="I240" s="79">
        <f t="shared" ref="I240:I248" si="34">H240+F240</f>
        <v>0</v>
      </c>
      <c r="J240" s="80"/>
      <c r="K240" s="105"/>
    </row>
    <row r="241" spans="1:12">
      <c r="A241" s="72"/>
      <c r="B241" s="77" t="s">
        <v>206</v>
      </c>
      <c r="C241" s="101">
        <v>8</v>
      </c>
      <c r="D241" s="73" t="s">
        <v>70</v>
      </c>
      <c r="E241" s="112"/>
      <c r="F241" s="78">
        <f t="shared" si="32"/>
        <v>0</v>
      </c>
      <c r="G241" s="78"/>
      <c r="H241" s="78">
        <f t="shared" si="33"/>
        <v>0</v>
      </c>
      <c r="I241" s="79">
        <f t="shared" si="34"/>
        <v>0</v>
      </c>
      <c r="J241" s="80"/>
      <c r="K241" s="105"/>
    </row>
    <row r="242" spans="1:12">
      <c r="A242" s="72"/>
      <c r="B242" s="77" t="s">
        <v>207</v>
      </c>
      <c r="C242" s="101">
        <v>60</v>
      </c>
      <c r="D242" s="73" t="s">
        <v>70</v>
      </c>
      <c r="E242" s="112"/>
      <c r="F242" s="78">
        <f t="shared" si="32"/>
        <v>0</v>
      </c>
      <c r="G242" s="78"/>
      <c r="H242" s="78">
        <f t="shared" si="33"/>
        <v>0</v>
      </c>
      <c r="I242" s="79">
        <f t="shared" si="34"/>
        <v>0</v>
      </c>
      <c r="J242" s="80"/>
    </row>
    <row r="243" spans="1:12">
      <c r="A243" s="72"/>
      <c r="B243" s="77" t="s">
        <v>208</v>
      </c>
      <c r="C243" s="101">
        <v>4</v>
      </c>
      <c r="D243" s="73" t="s">
        <v>70</v>
      </c>
      <c r="E243" s="112"/>
      <c r="F243" s="78">
        <f t="shared" si="32"/>
        <v>0</v>
      </c>
      <c r="G243" s="78"/>
      <c r="H243" s="78">
        <f t="shared" si="33"/>
        <v>0</v>
      </c>
      <c r="I243" s="79">
        <f t="shared" si="34"/>
        <v>0</v>
      </c>
      <c r="J243" s="80"/>
      <c r="K243" s="105"/>
    </row>
    <row r="244" spans="1:12">
      <c r="A244" s="72"/>
      <c r="B244" s="77" t="s">
        <v>209</v>
      </c>
      <c r="C244" s="101">
        <v>4</v>
      </c>
      <c r="D244" s="73" t="s">
        <v>70</v>
      </c>
      <c r="E244" s="112"/>
      <c r="F244" s="78">
        <f t="shared" si="32"/>
        <v>0</v>
      </c>
      <c r="G244" s="78"/>
      <c r="H244" s="78">
        <f t="shared" si="33"/>
        <v>0</v>
      </c>
      <c r="I244" s="79">
        <f t="shared" si="34"/>
        <v>0</v>
      </c>
      <c r="J244" s="80"/>
    </row>
    <row r="245" spans="1:12">
      <c r="A245" s="72"/>
      <c r="B245" s="77" t="s">
        <v>210</v>
      </c>
      <c r="C245" s="101">
        <v>88</v>
      </c>
      <c r="D245" s="73" t="s">
        <v>74</v>
      </c>
      <c r="E245" s="112"/>
      <c r="F245" s="78">
        <f t="shared" si="32"/>
        <v>0</v>
      </c>
      <c r="G245" s="78"/>
      <c r="H245" s="78">
        <f t="shared" si="33"/>
        <v>0</v>
      </c>
      <c r="I245" s="79">
        <f t="shared" si="34"/>
        <v>0</v>
      </c>
      <c r="J245" s="80"/>
    </row>
    <row r="246" spans="1:12">
      <c r="A246" s="72"/>
      <c r="B246" s="77" t="s">
        <v>211</v>
      </c>
      <c r="C246" s="101">
        <v>64</v>
      </c>
      <c r="D246" s="73" t="s">
        <v>74</v>
      </c>
      <c r="E246" s="112"/>
      <c r="F246" s="78">
        <f t="shared" si="32"/>
        <v>0</v>
      </c>
      <c r="G246" s="78"/>
      <c r="H246" s="78">
        <f t="shared" si="33"/>
        <v>0</v>
      </c>
      <c r="I246" s="79">
        <f t="shared" si="34"/>
        <v>0</v>
      </c>
      <c r="J246" s="80"/>
    </row>
    <row r="247" spans="1:12">
      <c r="A247" s="72"/>
      <c r="B247" s="77" t="s">
        <v>212</v>
      </c>
      <c r="C247" s="101">
        <v>60</v>
      </c>
      <c r="D247" s="73" t="s">
        <v>74</v>
      </c>
      <c r="E247" s="112"/>
      <c r="F247" s="78">
        <f t="shared" si="32"/>
        <v>0</v>
      </c>
      <c r="G247" s="78"/>
      <c r="H247" s="78">
        <f t="shared" si="33"/>
        <v>0</v>
      </c>
      <c r="I247" s="79">
        <f t="shared" si="34"/>
        <v>0</v>
      </c>
      <c r="J247" s="80"/>
    </row>
    <row r="248" spans="1:12">
      <c r="A248" s="81"/>
      <c r="B248" s="82" t="s">
        <v>213</v>
      </c>
      <c r="C248" s="73">
        <v>4</v>
      </c>
      <c r="D248" s="73" t="s">
        <v>74</v>
      </c>
      <c r="E248" s="78"/>
      <c r="F248" s="78">
        <f t="shared" si="32"/>
        <v>0</v>
      </c>
      <c r="G248" s="78"/>
      <c r="H248" s="78">
        <f t="shared" si="33"/>
        <v>0</v>
      </c>
      <c r="I248" s="83">
        <f t="shared" si="34"/>
        <v>0</v>
      </c>
      <c r="J248" s="80"/>
      <c r="L248" s="91"/>
    </row>
    <row r="249" spans="1:12">
      <c r="A249" s="127"/>
      <c r="B249" s="149" t="s">
        <v>214</v>
      </c>
      <c r="C249" s="128"/>
      <c r="D249" s="86"/>
      <c r="E249" s="129"/>
      <c r="F249" s="87"/>
      <c r="G249" s="87"/>
      <c r="H249" s="87"/>
      <c r="I249" s="130">
        <f>SUM(I226:I248)</f>
        <v>0</v>
      </c>
      <c r="J249" s="131"/>
      <c r="L249" s="91"/>
    </row>
    <row r="250" spans="1:12">
      <c r="A250" s="72">
        <v>5</v>
      </c>
      <c r="B250" s="148" t="s">
        <v>215</v>
      </c>
      <c r="C250" s="101"/>
      <c r="D250" s="101"/>
      <c r="E250" s="102"/>
      <c r="F250" s="102"/>
      <c r="G250" s="102"/>
      <c r="H250" s="102"/>
      <c r="I250" s="75"/>
      <c r="J250" s="114"/>
    </row>
    <row r="251" spans="1:12">
      <c r="A251" s="72"/>
      <c r="B251" s="77" t="s">
        <v>140</v>
      </c>
      <c r="C251" s="101">
        <v>17.600000000000001</v>
      </c>
      <c r="D251" s="73" t="s">
        <v>80</v>
      </c>
      <c r="E251" s="112"/>
      <c r="F251" s="78">
        <f>SUM(C251*E251)</f>
        <v>0</v>
      </c>
      <c r="G251" s="78">
        <v>0</v>
      </c>
      <c r="H251" s="78">
        <f>SUM(C251*G251)</f>
        <v>0</v>
      </c>
      <c r="I251" s="79">
        <f>H251+F251</f>
        <v>0</v>
      </c>
      <c r="J251" s="80"/>
    </row>
    <row r="252" spans="1:12">
      <c r="A252" s="72"/>
      <c r="B252" s="77" t="s">
        <v>216</v>
      </c>
      <c r="C252" s="101">
        <v>215.6</v>
      </c>
      <c r="D252" s="73" t="s">
        <v>66</v>
      </c>
      <c r="E252" s="112"/>
      <c r="F252" s="78">
        <f>SUM(C252*E252)</f>
        <v>0</v>
      </c>
      <c r="G252" s="78"/>
      <c r="H252" s="78">
        <f>SUM(C252*G252)</f>
        <v>0</v>
      </c>
      <c r="I252" s="79">
        <f>H252+F252</f>
        <v>0</v>
      </c>
      <c r="J252" s="80"/>
      <c r="K252" s="105"/>
    </row>
    <row r="253" spans="1:12">
      <c r="A253" s="72"/>
      <c r="B253" s="77" t="s">
        <v>217</v>
      </c>
      <c r="C253" s="101">
        <v>32</v>
      </c>
      <c r="D253" s="73" t="s">
        <v>70</v>
      </c>
      <c r="E253" s="112"/>
      <c r="F253" s="78">
        <f>SUM(C253*E253)</f>
        <v>0</v>
      </c>
      <c r="G253" s="78">
        <v>0</v>
      </c>
      <c r="H253" s="78">
        <f>SUM(C253*G253)</f>
        <v>0</v>
      </c>
      <c r="I253" s="79">
        <f>H253+F253</f>
        <v>0</v>
      </c>
      <c r="J253" s="80"/>
    </row>
    <row r="254" spans="1:12">
      <c r="A254" s="72"/>
      <c r="B254" s="77" t="s">
        <v>180</v>
      </c>
      <c r="C254" s="101">
        <v>14.72</v>
      </c>
      <c r="D254" s="73" t="s">
        <v>80</v>
      </c>
      <c r="E254" s="102"/>
      <c r="F254" s="74">
        <f>SUM(C254*E254)</f>
        <v>0</v>
      </c>
      <c r="G254" s="74"/>
      <c r="H254" s="74">
        <f>SUM(C254*G254)</f>
        <v>0</v>
      </c>
      <c r="I254" s="75">
        <f>H254+F254</f>
        <v>0</v>
      </c>
      <c r="J254" s="103"/>
      <c r="L254" s="91"/>
    </row>
    <row r="255" spans="1:12">
      <c r="A255" s="84"/>
      <c r="B255" s="147" t="s">
        <v>218</v>
      </c>
      <c r="C255" s="86"/>
      <c r="D255" s="86"/>
      <c r="E255" s="87"/>
      <c r="F255" s="87"/>
      <c r="G255" s="87"/>
      <c r="H255" s="87"/>
      <c r="I255" s="99">
        <f>SUM(I251:I254)</f>
        <v>0</v>
      </c>
      <c r="J255" s="100"/>
    </row>
    <row r="256" spans="1:12">
      <c r="A256" s="92"/>
      <c r="B256" s="93"/>
      <c r="C256" s="94"/>
      <c r="D256" s="94"/>
      <c r="E256" s="95"/>
      <c r="F256" s="95"/>
      <c r="G256" s="95"/>
      <c r="H256" s="95"/>
      <c r="I256" s="95"/>
    </row>
    <row r="257" spans="1:12">
      <c r="A257" s="92"/>
      <c r="B257" s="93"/>
      <c r="C257" s="94"/>
      <c r="D257" s="94"/>
      <c r="E257" s="95"/>
      <c r="F257" s="95"/>
      <c r="G257" s="95"/>
      <c r="H257" s="95"/>
      <c r="I257" s="95"/>
    </row>
    <row r="258" spans="1:12">
      <c r="A258" s="92"/>
      <c r="B258" s="93"/>
      <c r="C258" s="94"/>
      <c r="D258" s="94"/>
      <c r="E258" s="95"/>
      <c r="F258" s="95"/>
      <c r="G258" s="95"/>
      <c r="H258" s="95"/>
      <c r="I258" s="95"/>
    </row>
    <row r="259" spans="1:12">
      <c r="A259" s="92"/>
      <c r="B259" s="93"/>
      <c r="C259" s="94"/>
      <c r="D259" s="94"/>
      <c r="E259" s="95"/>
      <c r="F259" s="95"/>
      <c r="G259" s="95"/>
      <c r="H259" s="95"/>
      <c r="I259" s="95"/>
    </row>
    <row r="260" spans="1:12">
      <c r="A260" s="92"/>
      <c r="B260" s="93"/>
      <c r="C260" s="94"/>
      <c r="D260" s="94"/>
      <c r="E260" s="95"/>
      <c r="F260" s="95"/>
      <c r="G260" s="95"/>
      <c r="H260" s="95"/>
      <c r="I260" s="95"/>
    </row>
    <row r="261" spans="1:12">
      <c r="A261" s="92"/>
      <c r="B261" s="93"/>
      <c r="C261" s="94"/>
      <c r="D261" s="94"/>
      <c r="E261" s="95"/>
      <c r="F261" s="95"/>
      <c r="G261" s="95"/>
      <c r="H261" s="95"/>
      <c r="I261" s="95"/>
    </row>
    <row r="262" spans="1:12" ht="24.75" thickBot="1">
      <c r="C262" s="63"/>
      <c r="D262" s="63"/>
      <c r="J262" s="68" t="s">
        <v>62</v>
      </c>
    </row>
    <row r="263" spans="1:12" ht="24.75" thickTop="1">
      <c r="A263" s="237" t="s">
        <v>1</v>
      </c>
      <c r="B263" s="237" t="s">
        <v>2</v>
      </c>
      <c r="C263" s="237" t="s">
        <v>61</v>
      </c>
      <c r="D263" s="237" t="s">
        <v>60</v>
      </c>
      <c r="E263" s="239" t="s">
        <v>59</v>
      </c>
      <c r="F263" s="240"/>
      <c r="G263" s="239" t="s">
        <v>58</v>
      </c>
      <c r="H263" s="240"/>
      <c r="I263" s="69" t="s">
        <v>57</v>
      </c>
      <c r="J263" s="237" t="s">
        <v>4</v>
      </c>
    </row>
    <row r="264" spans="1:12" ht="24.75" thickBot="1">
      <c r="A264" s="238"/>
      <c r="B264" s="238"/>
      <c r="C264" s="238"/>
      <c r="D264" s="238"/>
      <c r="E264" s="70" t="s">
        <v>56</v>
      </c>
      <c r="F264" s="70" t="s">
        <v>55</v>
      </c>
      <c r="G264" s="70" t="s">
        <v>56</v>
      </c>
      <c r="H264" s="70" t="s">
        <v>55</v>
      </c>
      <c r="I264" s="71" t="s">
        <v>54</v>
      </c>
      <c r="J264" s="238"/>
    </row>
    <row r="265" spans="1:12" ht="24.75" thickTop="1">
      <c r="A265" s="72">
        <v>6</v>
      </c>
      <c r="B265" s="148" t="s">
        <v>219</v>
      </c>
      <c r="C265" s="101"/>
      <c r="D265" s="73"/>
      <c r="E265" s="102"/>
      <c r="F265" s="74"/>
      <c r="G265" s="74"/>
      <c r="H265" s="74"/>
      <c r="I265" s="75"/>
      <c r="J265" s="114"/>
    </row>
    <row r="266" spans="1:12">
      <c r="A266" s="72"/>
      <c r="B266" s="77" t="s">
        <v>220</v>
      </c>
      <c r="C266" s="101">
        <v>4</v>
      </c>
      <c r="D266" s="73" t="s">
        <v>70</v>
      </c>
      <c r="E266" s="112"/>
      <c r="F266" s="78">
        <f t="shared" ref="F266:F270" si="35">SUM(C266*E266)</f>
        <v>0</v>
      </c>
      <c r="G266" s="78">
        <v>0</v>
      </c>
      <c r="H266" s="78">
        <f t="shared" ref="H266:H270" si="36">SUM(C266*G266)</f>
        <v>0</v>
      </c>
      <c r="I266" s="79">
        <f t="shared" ref="I266:I270" si="37">H266+F266</f>
        <v>0</v>
      </c>
      <c r="J266" s="80"/>
    </row>
    <row r="267" spans="1:12">
      <c r="A267" s="72"/>
      <c r="B267" s="77" t="s">
        <v>221</v>
      </c>
      <c r="C267" s="101">
        <v>4</v>
      </c>
      <c r="D267" s="73" t="s">
        <v>70</v>
      </c>
      <c r="E267" s="112"/>
      <c r="F267" s="78">
        <f t="shared" si="35"/>
        <v>0</v>
      </c>
      <c r="G267" s="78"/>
      <c r="H267" s="78">
        <f t="shared" si="36"/>
        <v>0</v>
      </c>
      <c r="I267" s="79">
        <f t="shared" si="37"/>
        <v>0</v>
      </c>
      <c r="J267" s="80"/>
    </row>
    <row r="268" spans="1:12">
      <c r="A268" s="72"/>
      <c r="B268" s="77" t="s">
        <v>222</v>
      </c>
      <c r="C268" s="101">
        <v>4</v>
      </c>
      <c r="D268" s="73" t="s">
        <v>72</v>
      </c>
      <c r="E268" s="112"/>
      <c r="F268" s="78">
        <f t="shared" si="35"/>
        <v>0</v>
      </c>
      <c r="G268" s="78">
        <v>0</v>
      </c>
      <c r="H268" s="78">
        <f t="shared" si="36"/>
        <v>0</v>
      </c>
      <c r="I268" s="79">
        <f t="shared" si="37"/>
        <v>0</v>
      </c>
      <c r="J268" s="80"/>
    </row>
    <row r="269" spans="1:12">
      <c r="A269" s="72"/>
      <c r="B269" s="77" t="s">
        <v>223</v>
      </c>
      <c r="C269" s="101">
        <v>21.6</v>
      </c>
      <c r="D269" s="73" t="s">
        <v>80</v>
      </c>
      <c r="E269" s="112"/>
      <c r="F269" s="78">
        <f t="shared" si="35"/>
        <v>0</v>
      </c>
      <c r="G269" s="78"/>
      <c r="H269" s="78">
        <f t="shared" si="36"/>
        <v>0</v>
      </c>
      <c r="I269" s="79">
        <f t="shared" si="37"/>
        <v>0</v>
      </c>
      <c r="J269" s="80"/>
    </row>
    <row r="270" spans="1:12">
      <c r="A270" s="81"/>
      <c r="B270" s="82" t="s">
        <v>225</v>
      </c>
      <c r="C270" s="73">
        <v>12</v>
      </c>
      <c r="D270" s="73" t="s">
        <v>98</v>
      </c>
      <c r="E270" s="78"/>
      <c r="F270" s="78">
        <f t="shared" si="35"/>
        <v>0</v>
      </c>
      <c r="G270" s="78">
        <v>0</v>
      </c>
      <c r="H270" s="78">
        <f t="shared" si="36"/>
        <v>0</v>
      </c>
      <c r="I270" s="83">
        <f t="shared" si="37"/>
        <v>0</v>
      </c>
      <c r="J270" s="80"/>
    </row>
    <row r="271" spans="1:12">
      <c r="A271" s="81"/>
      <c r="B271" s="82" t="s">
        <v>224</v>
      </c>
      <c r="C271" s="73">
        <v>1</v>
      </c>
      <c r="D271" s="73" t="s">
        <v>286</v>
      </c>
      <c r="E271" s="78"/>
      <c r="F271" s="78">
        <f t="shared" ref="F271" si="38">SUM(C271*E271)</f>
        <v>0</v>
      </c>
      <c r="G271" s="78">
        <v>0</v>
      </c>
      <c r="H271" s="78">
        <f t="shared" ref="H271" si="39">SUM(C271*G271)</f>
        <v>0</v>
      </c>
      <c r="I271" s="83">
        <f t="shared" ref="I271" si="40">H271+F271</f>
        <v>0</v>
      </c>
      <c r="J271" s="80"/>
      <c r="L271" s="91"/>
    </row>
    <row r="272" spans="1:12">
      <c r="A272" s="127"/>
      <c r="B272" s="149" t="s">
        <v>226</v>
      </c>
      <c r="C272" s="128"/>
      <c r="D272" s="86"/>
      <c r="E272" s="129"/>
      <c r="F272" s="87"/>
      <c r="G272" s="87"/>
      <c r="H272" s="87"/>
      <c r="I272" s="130">
        <f>SUM(I266:I271)</f>
        <v>0</v>
      </c>
      <c r="J272" s="131"/>
    </row>
    <row r="273" spans="1:12">
      <c r="A273" s="72">
        <v>7</v>
      </c>
      <c r="B273" s="148" t="s">
        <v>227</v>
      </c>
      <c r="C273" s="101"/>
      <c r="D273" s="101"/>
      <c r="E273" s="102"/>
      <c r="F273" s="102"/>
      <c r="G273" s="102"/>
      <c r="H273" s="102"/>
      <c r="I273" s="75"/>
      <c r="J273" s="114"/>
    </row>
    <row r="274" spans="1:12">
      <c r="A274" s="72"/>
      <c r="B274" s="77" t="s">
        <v>228</v>
      </c>
      <c r="C274" s="101">
        <v>10.32</v>
      </c>
      <c r="D274" s="73" t="s">
        <v>229</v>
      </c>
      <c r="E274" s="112">
        <v>0</v>
      </c>
      <c r="F274" s="78">
        <f t="shared" ref="F274:F281" si="41">SUM(C274*E274)</f>
        <v>0</v>
      </c>
      <c r="G274" s="78"/>
      <c r="H274" s="78">
        <f t="shared" ref="H274:H281" si="42">SUM(C274*G274)</f>
        <v>0</v>
      </c>
      <c r="I274" s="79">
        <f t="shared" ref="I274:I281" si="43">H274+F274</f>
        <v>0</v>
      </c>
      <c r="J274" s="103"/>
    </row>
    <row r="275" spans="1:12">
      <c r="A275" s="72"/>
      <c r="B275" s="77" t="s">
        <v>230</v>
      </c>
      <c r="C275" s="101">
        <v>0.8</v>
      </c>
      <c r="D275" s="73" t="s">
        <v>229</v>
      </c>
      <c r="E275" s="112"/>
      <c r="F275" s="78">
        <f t="shared" si="41"/>
        <v>0</v>
      </c>
      <c r="G275" s="78"/>
      <c r="H275" s="78">
        <f t="shared" si="42"/>
        <v>0</v>
      </c>
      <c r="I275" s="79">
        <f t="shared" si="43"/>
        <v>0</v>
      </c>
      <c r="J275" s="110"/>
    </row>
    <row r="276" spans="1:12">
      <c r="A276" s="72"/>
      <c r="B276" s="77" t="s">
        <v>231</v>
      </c>
      <c r="C276" s="101">
        <v>0.4</v>
      </c>
      <c r="D276" s="73" t="s">
        <v>229</v>
      </c>
      <c r="E276" s="112"/>
      <c r="F276" s="78">
        <f t="shared" si="41"/>
        <v>0</v>
      </c>
      <c r="G276" s="78"/>
      <c r="H276" s="78">
        <f t="shared" si="42"/>
        <v>0</v>
      </c>
      <c r="I276" s="79">
        <f t="shared" si="43"/>
        <v>0</v>
      </c>
      <c r="J276" s="110"/>
    </row>
    <row r="277" spans="1:12">
      <c r="A277" s="72"/>
      <c r="B277" s="77" t="s">
        <v>284</v>
      </c>
      <c r="C277" s="101">
        <v>2.4</v>
      </c>
      <c r="D277" s="73" t="s">
        <v>229</v>
      </c>
      <c r="E277" s="112"/>
      <c r="F277" s="78">
        <f t="shared" si="41"/>
        <v>0</v>
      </c>
      <c r="G277" s="78"/>
      <c r="H277" s="78">
        <f t="shared" si="42"/>
        <v>0</v>
      </c>
      <c r="I277" s="79">
        <f t="shared" si="43"/>
        <v>0</v>
      </c>
      <c r="J277" s="110"/>
    </row>
    <row r="278" spans="1:12">
      <c r="A278" s="72"/>
      <c r="B278" s="77" t="s">
        <v>232</v>
      </c>
      <c r="C278" s="101">
        <v>16.32</v>
      </c>
      <c r="D278" s="73" t="s">
        <v>80</v>
      </c>
      <c r="E278" s="112"/>
      <c r="F278" s="78">
        <f t="shared" si="41"/>
        <v>0</v>
      </c>
      <c r="G278" s="78"/>
      <c r="H278" s="78">
        <f t="shared" si="42"/>
        <v>0</v>
      </c>
      <c r="I278" s="79">
        <f t="shared" si="43"/>
        <v>0</v>
      </c>
      <c r="J278" s="80"/>
    </row>
    <row r="279" spans="1:12">
      <c r="A279" s="72"/>
      <c r="B279" s="77" t="s">
        <v>233</v>
      </c>
      <c r="C279" s="101">
        <v>4.08</v>
      </c>
      <c r="D279" s="73" t="s">
        <v>66</v>
      </c>
      <c r="E279" s="112"/>
      <c r="F279" s="78">
        <f t="shared" si="41"/>
        <v>0</v>
      </c>
      <c r="G279" s="78">
        <v>0</v>
      </c>
      <c r="H279" s="78">
        <f t="shared" si="42"/>
        <v>0</v>
      </c>
      <c r="I279" s="79">
        <f t="shared" si="43"/>
        <v>0</v>
      </c>
      <c r="J279" s="110"/>
    </row>
    <row r="280" spans="1:12">
      <c r="A280" s="81"/>
      <c r="B280" s="82" t="s">
        <v>234</v>
      </c>
      <c r="C280" s="73">
        <v>149.94999999999999</v>
      </c>
      <c r="D280" s="73" t="s">
        <v>66</v>
      </c>
      <c r="E280" s="78"/>
      <c r="F280" s="78">
        <f t="shared" si="41"/>
        <v>0</v>
      </c>
      <c r="G280" s="78"/>
      <c r="H280" s="78">
        <f t="shared" si="42"/>
        <v>0</v>
      </c>
      <c r="I280" s="83">
        <f t="shared" si="43"/>
        <v>0</v>
      </c>
      <c r="J280" s="132"/>
    </row>
    <row r="281" spans="1:12">
      <c r="A281" s="127"/>
      <c r="B281" s="133" t="s">
        <v>235</v>
      </c>
      <c r="C281" s="128">
        <v>10.56</v>
      </c>
      <c r="D281" s="86" t="s">
        <v>66</v>
      </c>
      <c r="E281" s="134"/>
      <c r="F281" s="88">
        <f t="shared" si="41"/>
        <v>0</v>
      </c>
      <c r="G281" s="88"/>
      <c r="H281" s="88">
        <f t="shared" si="42"/>
        <v>0</v>
      </c>
      <c r="I281" s="135">
        <f t="shared" si="43"/>
        <v>0</v>
      </c>
      <c r="J281" s="136"/>
      <c r="L281" s="91"/>
    </row>
    <row r="282" spans="1:12">
      <c r="A282" s="92"/>
      <c r="B282" s="93"/>
      <c r="C282" s="94"/>
      <c r="D282" s="94"/>
      <c r="E282" s="95"/>
      <c r="F282" s="95"/>
      <c r="G282" s="95"/>
      <c r="H282" s="95"/>
      <c r="I282" s="95"/>
    </row>
    <row r="283" spans="1:12">
      <c r="A283" s="92"/>
      <c r="B283" s="93"/>
      <c r="C283" s="94"/>
      <c r="D283" s="94"/>
      <c r="E283" s="95"/>
      <c r="F283" s="95"/>
      <c r="G283" s="95"/>
      <c r="H283" s="95"/>
      <c r="I283" s="95"/>
    </row>
    <row r="284" spans="1:12">
      <c r="A284" s="92"/>
      <c r="B284" s="93"/>
      <c r="C284" s="94"/>
      <c r="D284" s="94"/>
      <c r="E284" s="95"/>
      <c r="F284" s="95"/>
      <c r="G284" s="95"/>
      <c r="H284" s="95"/>
      <c r="I284" s="95"/>
    </row>
    <row r="285" spans="1:12">
      <c r="A285" s="92"/>
      <c r="B285" s="93"/>
      <c r="C285" s="94"/>
      <c r="D285" s="94"/>
      <c r="E285" s="95"/>
      <c r="F285" s="95"/>
      <c r="G285" s="95"/>
      <c r="H285" s="95"/>
      <c r="I285" s="95"/>
    </row>
    <row r="286" spans="1:12">
      <c r="A286" s="92"/>
      <c r="B286" s="93"/>
      <c r="C286" s="94"/>
      <c r="D286" s="94"/>
      <c r="E286" s="95"/>
      <c r="F286" s="95"/>
      <c r="G286" s="95"/>
      <c r="H286" s="95"/>
      <c r="I286" s="95"/>
    </row>
    <row r="287" spans="1:12">
      <c r="A287" s="92"/>
      <c r="B287" s="93"/>
      <c r="C287" s="94"/>
      <c r="D287" s="94"/>
      <c r="E287" s="95"/>
      <c r="F287" s="95"/>
      <c r="G287" s="95"/>
      <c r="H287" s="95"/>
      <c r="I287" s="95"/>
    </row>
    <row r="288" spans="1:12" ht="24.75" thickBot="1">
      <c r="C288" s="63"/>
      <c r="D288" s="63"/>
      <c r="J288" s="68" t="s">
        <v>62</v>
      </c>
    </row>
    <row r="289" spans="1:12" ht="24.75" thickTop="1">
      <c r="A289" s="237" t="s">
        <v>1</v>
      </c>
      <c r="B289" s="237" t="s">
        <v>2</v>
      </c>
      <c r="C289" s="237" t="s">
        <v>61</v>
      </c>
      <c r="D289" s="237" t="s">
        <v>60</v>
      </c>
      <c r="E289" s="239" t="s">
        <v>59</v>
      </c>
      <c r="F289" s="240"/>
      <c r="G289" s="239" t="s">
        <v>58</v>
      </c>
      <c r="H289" s="240"/>
      <c r="I289" s="69" t="s">
        <v>57</v>
      </c>
      <c r="J289" s="237" t="s">
        <v>4</v>
      </c>
    </row>
    <row r="290" spans="1:12" ht="24.75" thickBot="1">
      <c r="A290" s="238"/>
      <c r="B290" s="238"/>
      <c r="C290" s="238"/>
      <c r="D290" s="238"/>
      <c r="E290" s="70" t="s">
        <v>56</v>
      </c>
      <c r="F290" s="70" t="s">
        <v>55</v>
      </c>
      <c r="G290" s="70" t="s">
        <v>56</v>
      </c>
      <c r="H290" s="70" t="s">
        <v>55</v>
      </c>
      <c r="I290" s="71" t="s">
        <v>54</v>
      </c>
      <c r="J290" s="238"/>
    </row>
    <row r="291" spans="1:12" ht="24.75" thickTop="1">
      <c r="A291" s="72">
        <v>7</v>
      </c>
      <c r="B291" s="148" t="s">
        <v>257</v>
      </c>
      <c r="C291" s="101"/>
      <c r="D291" s="73"/>
      <c r="E291" s="102"/>
      <c r="F291" s="74"/>
      <c r="G291" s="74"/>
      <c r="H291" s="74"/>
      <c r="I291" s="75"/>
      <c r="J291" s="114"/>
    </row>
    <row r="292" spans="1:12">
      <c r="A292" s="72"/>
      <c r="B292" s="77" t="s">
        <v>236</v>
      </c>
      <c r="C292" s="101">
        <v>4.8099999999999996</v>
      </c>
      <c r="D292" s="73" t="s">
        <v>66</v>
      </c>
      <c r="E292" s="112"/>
      <c r="F292" s="78">
        <f t="shared" ref="F292:F301" si="44">SUM(C292*E292)</f>
        <v>0</v>
      </c>
      <c r="G292" s="78">
        <v>0</v>
      </c>
      <c r="H292" s="78">
        <f t="shared" ref="H292:H301" si="45">SUM(C292*G292)</f>
        <v>0</v>
      </c>
      <c r="I292" s="79">
        <f t="shared" ref="I292:I301" si="46">H292+F292</f>
        <v>0</v>
      </c>
      <c r="J292" s="110"/>
    </row>
    <row r="293" spans="1:12">
      <c r="A293" s="72"/>
      <c r="B293" s="77" t="s">
        <v>237</v>
      </c>
      <c r="C293" s="101">
        <v>517.36</v>
      </c>
      <c r="D293" s="73" t="s">
        <v>66</v>
      </c>
      <c r="E293" s="112"/>
      <c r="F293" s="78">
        <f t="shared" si="44"/>
        <v>0</v>
      </c>
      <c r="G293" s="78"/>
      <c r="H293" s="78">
        <f t="shared" si="45"/>
        <v>0</v>
      </c>
      <c r="I293" s="79">
        <f t="shared" si="46"/>
        <v>0</v>
      </c>
      <c r="J293" s="80"/>
    </row>
    <row r="294" spans="1:12">
      <c r="A294" s="72"/>
      <c r="B294" s="77" t="s">
        <v>238</v>
      </c>
      <c r="C294" s="101">
        <v>391.5</v>
      </c>
      <c r="D294" s="73" t="s">
        <v>66</v>
      </c>
      <c r="E294" s="112"/>
      <c r="F294" s="78">
        <f t="shared" si="44"/>
        <v>0</v>
      </c>
      <c r="G294" s="78"/>
      <c r="H294" s="78">
        <f t="shared" si="45"/>
        <v>0</v>
      </c>
      <c r="I294" s="79">
        <f t="shared" si="46"/>
        <v>0</v>
      </c>
      <c r="J294" s="80"/>
    </row>
    <row r="295" spans="1:12">
      <c r="A295" s="72"/>
      <c r="B295" s="77" t="s">
        <v>239</v>
      </c>
      <c r="C295" s="101">
        <v>431.76</v>
      </c>
      <c r="D295" s="73" t="s">
        <v>66</v>
      </c>
      <c r="E295" s="112"/>
      <c r="F295" s="78">
        <f t="shared" si="44"/>
        <v>0</v>
      </c>
      <c r="G295" s="78"/>
      <c r="H295" s="78">
        <f t="shared" si="45"/>
        <v>0</v>
      </c>
      <c r="I295" s="79">
        <f t="shared" si="46"/>
        <v>0</v>
      </c>
      <c r="J295" s="80"/>
    </row>
    <row r="296" spans="1:12">
      <c r="A296" s="72"/>
      <c r="B296" s="77" t="s">
        <v>180</v>
      </c>
      <c r="C296" s="101">
        <v>57.12</v>
      </c>
      <c r="D296" s="73" t="s">
        <v>80</v>
      </c>
      <c r="E296" s="112">
        <f>E254</f>
        <v>0</v>
      </c>
      <c r="F296" s="78">
        <f t="shared" si="44"/>
        <v>0</v>
      </c>
      <c r="G296" s="78"/>
      <c r="H296" s="78">
        <f t="shared" si="45"/>
        <v>0</v>
      </c>
      <c r="I296" s="79">
        <f t="shared" si="46"/>
        <v>0</v>
      </c>
      <c r="J296" s="80"/>
    </row>
    <row r="297" spans="1:12">
      <c r="A297" s="72"/>
      <c r="B297" s="77" t="s">
        <v>240</v>
      </c>
      <c r="C297" s="101">
        <v>8</v>
      </c>
      <c r="D297" s="73" t="s">
        <v>70</v>
      </c>
      <c r="E297" s="112"/>
      <c r="F297" s="78">
        <f t="shared" si="44"/>
        <v>0</v>
      </c>
      <c r="G297" s="78">
        <v>0</v>
      </c>
      <c r="H297" s="78">
        <f t="shared" si="45"/>
        <v>0</v>
      </c>
      <c r="I297" s="79">
        <f t="shared" si="46"/>
        <v>0</v>
      </c>
      <c r="J297" s="80"/>
    </row>
    <row r="298" spans="1:12">
      <c r="A298" s="72"/>
      <c r="B298" s="77" t="s">
        <v>241</v>
      </c>
      <c r="C298" s="101">
        <v>48</v>
      </c>
      <c r="D298" s="73" t="s">
        <v>70</v>
      </c>
      <c r="E298" s="112"/>
      <c r="F298" s="78">
        <f t="shared" si="44"/>
        <v>0</v>
      </c>
      <c r="G298" s="78">
        <v>0</v>
      </c>
      <c r="H298" s="78">
        <f t="shared" si="45"/>
        <v>0</v>
      </c>
      <c r="I298" s="79">
        <f t="shared" si="46"/>
        <v>0</v>
      </c>
      <c r="J298" s="80"/>
    </row>
    <row r="299" spans="1:12">
      <c r="A299" s="72"/>
      <c r="B299" s="77" t="s">
        <v>249</v>
      </c>
      <c r="C299" s="101">
        <v>62</v>
      </c>
      <c r="D299" s="73" t="s">
        <v>80</v>
      </c>
      <c r="E299" s="112">
        <f>E94</f>
        <v>0</v>
      </c>
      <c r="F299" s="78">
        <f t="shared" si="44"/>
        <v>0</v>
      </c>
      <c r="G299" s="78"/>
      <c r="H299" s="78">
        <f t="shared" si="45"/>
        <v>0</v>
      </c>
      <c r="I299" s="79">
        <f t="shared" si="46"/>
        <v>0</v>
      </c>
      <c r="J299" s="80"/>
    </row>
    <row r="300" spans="1:12">
      <c r="A300" s="72"/>
      <c r="B300" s="77" t="s">
        <v>242</v>
      </c>
      <c r="C300" s="101">
        <v>20.399999999999999</v>
      </c>
      <c r="D300" s="73" t="s">
        <v>98</v>
      </c>
      <c r="E300" s="112"/>
      <c r="F300" s="78">
        <f t="shared" si="44"/>
        <v>0</v>
      </c>
      <c r="G300" s="78"/>
      <c r="H300" s="78">
        <f t="shared" si="45"/>
        <v>0</v>
      </c>
      <c r="I300" s="79">
        <f t="shared" si="46"/>
        <v>0</v>
      </c>
      <c r="J300" s="80"/>
    </row>
    <row r="301" spans="1:12">
      <c r="A301" s="72"/>
      <c r="B301" s="77" t="s">
        <v>243</v>
      </c>
      <c r="C301" s="101">
        <v>10.8</v>
      </c>
      <c r="D301" s="73" t="s">
        <v>98</v>
      </c>
      <c r="E301" s="112"/>
      <c r="F301" s="78">
        <f t="shared" si="44"/>
        <v>0</v>
      </c>
      <c r="G301" s="78"/>
      <c r="H301" s="78">
        <f t="shared" si="45"/>
        <v>0</v>
      </c>
      <c r="I301" s="79">
        <f t="shared" si="46"/>
        <v>0</v>
      </c>
      <c r="J301" s="80"/>
      <c r="K301" s="105"/>
      <c r="L301" s="91"/>
    </row>
    <row r="302" spans="1:12">
      <c r="A302" s="72"/>
      <c r="B302" s="150" t="s">
        <v>244</v>
      </c>
      <c r="C302" s="101"/>
      <c r="D302" s="73"/>
      <c r="E302" s="102"/>
      <c r="F302" s="74"/>
      <c r="G302" s="74"/>
      <c r="H302" s="74"/>
      <c r="I302" s="75">
        <f>SUM(I274:I301)</f>
        <v>0</v>
      </c>
      <c r="J302" s="114"/>
      <c r="L302" s="91"/>
    </row>
    <row r="303" spans="1:12">
      <c r="A303" s="84"/>
      <c r="B303" s="147" t="s">
        <v>245</v>
      </c>
      <c r="C303" s="86"/>
      <c r="D303" s="86"/>
      <c r="E303" s="87"/>
      <c r="F303" s="87"/>
      <c r="G303" s="87"/>
      <c r="H303" s="87"/>
      <c r="I303" s="99">
        <f>+I41+I64+I86+I92+I112+I124+I144+I170+I176+I194+I224+I249+I255+I272+I302</f>
        <v>0</v>
      </c>
      <c r="J303" s="100"/>
      <c r="L303" s="91"/>
    </row>
    <row r="307" spans="9:9">
      <c r="I307" s="91"/>
    </row>
  </sheetData>
  <mergeCells count="85">
    <mergeCell ref="A2:J2"/>
    <mergeCell ref="A9:A10"/>
    <mergeCell ref="B9:B10"/>
    <mergeCell ref="C9:C10"/>
    <mergeCell ref="D9:D10"/>
    <mergeCell ref="E9:F9"/>
    <mergeCell ref="G9:H9"/>
    <mergeCell ref="J9:J10"/>
    <mergeCell ref="J29:J30"/>
    <mergeCell ref="A55:A56"/>
    <mergeCell ref="B55:B56"/>
    <mergeCell ref="C55:C56"/>
    <mergeCell ref="D55:D56"/>
    <mergeCell ref="E55:F55"/>
    <mergeCell ref="G55:H55"/>
    <mergeCell ref="J55:J56"/>
    <mergeCell ref="A29:A30"/>
    <mergeCell ref="B29:B30"/>
    <mergeCell ref="C29:C30"/>
    <mergeCell ref="D29:D30"/>
    <mergeCell ref="E29:F29"/>
    <mergeCell ref="G29:H29"/>
    <mergeCell ref="J81:J82"/>
    <mergeCell ref="A107:A108"/>
    <mergeCell ref="B107:B108"/>
    <mergeCell ref="C107:C108"/>
    <mergeCell ref="D107:D108"/>
    <mergeCell ref="E107:F107"/>
    <mergeCell ref="G107:H107"/>
    <mergeCell ref="J107:J108"/>
    <mergeCell ref="A81:A82"/>
    <mergeCell ref="B81:B82"/>
    <mergeCell ref="C81:C82"/>
    <mergeCell ref="D81:D82"/>
    <mergeCell ref="E81:F81"/>
    <mergeCell ref="G81:H81"/>
    <mergeCell ref="J133:J134"/>
    <mergeCell ref="A159:A160"/>
    <mergeCell ref="B159:B160"/>
    <mergeCell ref="C159:C160"/>
    <mergeCell ref="D159:D160"/>
    <mergeCell ref="E159:F159"/>
    <mergeCell ref="G159:H159"/>
    <mergeCell ref="J159:J160"/>
    <mergeCell ref="A133:A134"/>
    <mergeCell ref="B133:B134"/>
    <mergeCell ref="C133:C134"/>
    <mergeCell ref="D133:D134"/>
    <mergeCell ref="E133:F133"/>
    <mergeCell ref="G133:H133"/>
    <mergeCell ref="J185:J186"/>
    <mergeCell ref="A211:A212"/>
    <mergeCell ref="B211:B212"/>
    <mergeCell ref="C211:C212"/>
    <mergeCell ref="D211:D212"/>
    <mergeCell ref="E211:F211"/>
    <mergeCell ref="G211:H211"/>
    <mergeCell ref="J211:J212"/>
    <mergeCell ref="A185:A186"/>
    <mergeCell ref="B185:B186"/>
    <mergeCell ref="C185:C186"/>
    <mergeCell ref="D185:D186"/>
    <mergeCell ref="E185:F185"/>
    <mergeCell ref="G185:H185"/>
    <mergeCell ref="J237:J238"/>
    <mergeCell ref="A263:A264"/>
    <mergeCell ref="B263:B264"/>
    <mergeCell ref="C263:C264"/>
    <mergeCell ref="D263:D264"/>
    <mergeCell ref="E263:F263"/>
    <mergeCell ref="G263:H263"/>
    <mergeCell ref="J263:J264"/>
    <mergeCell ref="A237:A238"/>
    <mergeCell ref="B237:B238"/>
    <mergeCell ref="C237:C238"/>
    <mergeCell ref="D237:D238"/>
    <mergeCell ref="E237:F237"/>
    <mergeCell ref="G237:H237"/>
    <mergeCell ref="J289:J290"/>
    <mergeCell ref="A289:A290"/>
    <mergeCell ref="B289:B290"/>
    <mergeCell ref="C289:C290"/>
    <mergeCell ref="D289:D290"/>
    <mergeCell ref="E289:F289"/>
    <mergeCell ref="G289:H289"/>
  </mergeCells>
  <phoneticPr fontId="9" type="noConversion"/>
  <printOptions horizontalCentered="1"/>
  <pageMargins left="0.19685039370078741" right="0" top="0.19685039370078741" bottom="0.19685039370078741" header="0" footer="0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opLeftCell="A10" zoomScaleNormal="100" workbookViewId="0">
      <selection activeCell="F7" sqref="F7"/>
    </sheetView>
  </sheetViews>
  <sheetFormatPr defaultColWidth="9" defaultRowHeight="24"/>
  <cols>
    <col min="1" max="1" width="6.42578125" style="152" customWidth="1"/>
    <col min="2" max="3" width="9" style="152"/>
    <col min="4" max="4" width="30.7109375" style="152" customWidth="1"/>
    <col min="5" max="5" width="13.7109375" style="152" customWidth="1"/>
    <col min="6" max="6" width="9" style="152"/>
    <col min="7" max="7" width="15.140625" style="152" customWidth="1"/>
    <col min="8" max="8" width="9.7109375" style="152" customWidth="1"/>
    <col min="9" max="12" width="9" style="152"/>
    <col min="13" max="13" width="20.7109375" style="152" customWidth="1"/>
    <col min="14" max="14" width="15" style="152" customWidth="1"/>
    <col min="15" max="15" width="11.140625" style="152" customWidth="1"/>
    <col min="16" max="16384" width="9" style="152"/>
  </cols>
  <sheetData>
    <row r="1" spans="1:22" ht="11.25" customHeight="1">
      <c r="A1" s="151"/>
      <c r="B1" s="151"/>
      <c r="C1" s="151"/>
      <c r="D1" s="151"/>
      <c r="E1" s="151"/>
      <c r="F1" s="151"/>
      <c r="G1" s="151"/>
      <c r="H1" s="151"/>
    </row>
    <row r="2" spans="1:22" ht="21.75" customHeight="1">
      <c r="A2" s="258" t="s">
        <v>53</v>
      </c>
      <c r="B2" s="258"/>
      <c r="C2" s="258"/>
      <c r="D2" s="258"/>
      <c r="E2" s="258"/>
      <c r="F2" s="258"/>
      <c r="G2" s="258"/>
      <c r="H2" s="258"/>
      <c r="J2" s="153"/>
      <c r="K2" s="153"/>
      <c r="L2" s="153"/>
      <c r="M2" s="153"/>
      <c r="N2" s="153"/>
      <c r="O2" s="153"/>
      <c r="P2" s="153"/>
    </row>
    <row r="3" spans="1:22">
      <c r="A3" s="154" t="s">
        <v>52</v>
      </c>
      <c r="B3" s="151"/>
      <c r="C3" s="151"/>
      <c r="D3" s="151"/>
      <c r="E3" s="151"/>
      <c r="F3" s="151"/>
      <c r="G3" s="151"/>
      <c r="H3" s="151"/>
      <c r="J3" s="153"/>
      <c r="K3" s="155" t="s">
        <v>305</v>
      </c>
      <c r="L3" s="156"/>
      <c r="M3" s="156"/>
      <c r="N3" s="156"/>
      <c r="O3" s="155"/>
      <c r="P3" s="153"/>
    </row>
    <row r="4" spans="1:22">
      <c r="A4" s="154" t="s">
        <v>290</v>
      </c>
      <c r="B4" s="157"/>
      <c r="C4" s="157"/>
      <c r="D4" s="157"/>
      <c r="E4" s="157"/>
      <c r="F4" s="157"/>
      <c r="G4" s="157"/>
      <c r="H4" s="157"/>
      <c r="J4" s="153"/>
      <c r="K4" s="155"/>
      <c r="L4" s="156"/>
      <c r="M4" s="156"/>
      <c r="N4" s="156"/>
      <c r="O4" s="155"/>
      <c r="P4" s="153"/>
    </row>
    <row r="5" spans="1:22">
      <c r="A5" s="158" t="s">
        <v>291</v>
      </c>
      <c r="B5" s="157"/>
      <c r="C5" s="157"/>
      <c r="D5" s="157"/>
      <c r="E5" s="157"/>
      <c r="F5" s="157"/>
      <c r="G5" s="157"/>
      <c r="H5" s="157"/>
      <c r="J5" s="153"/>
      <c r="K5" s="159"/>
      <c r="L5" s="156"/>
      <c r="M5" s="156"/>
      <c r="N5" s="159"/>
      <c r="O5" s="159"/>
      <c r="P5" s="153"/>
    </row>
    <row r="6" spans="1:22">
      <c r="A6" s="157" t="s">
        <v>292</v>
      </c>
      <c r="B6" s="157"/>
      <c r="C6" s="157"/>
      <c r="D6" s="157"/>
      <c r="E6" s="157"/>
      <c r="F6" s="157"/>
      <c r="G6" s="157"/>
      <c r="H6" s="157"/>
      <c r="J6" s="153"/>
      <c r="K6" s="160" t="s">
        <v>263</v>
      </c>
      <c r="L6" s="159" t="s">
        <v>264</v>
      </c>
      <c r="M6" s="155" t="s">
        <v>265</v>
      </c>
      <c r="N6" s="159"/>
      <c r="O6" s="159"/>
      <c r="P6" s="153"/>
    </row>
    <row r="7" spans="1:22">
      <c r="A7" s="157" t="s">
        <v>293</v>
      </c>
      <c r="B7" s="157"/>
      <c r="C7" s="157"/>
      <c r="D7" s="157"/>
      <c r="E7" s="157"/>
      <c r="F7" s="157"/>
      <c r="G7" s="157"/>
      <c r="H7" s="157"/>
      <c r="J7" s="161"/>
      <c r="K7" s="162"/>
      <c r="L7" s="163"/>
      <c r="M7" s="164" t="s">
        <v>266</v>
      </c>
      <c r="N7" s="164"/>
      <c r="O7" s="165"/>
      <c r="P7" s="166"/>
    </row>
    <row r="8" spans="1:22">
      <c r="A8" s="157" t="s">
        <v>294</v>
      </c>
      <c r="B8" s="157"/>
      <c r="C8" s="157"/>
      <c r="D8" s="157"/>
      <c r="E8" s="157"/>
      <c r="F8" s="157"/>
      <c r="G8" s="157"/>
      <c r="H8" s="157"/>
      <c r="J8" s="166"/>
      <c r="K8" s="167" t="s">
        <v>267</v>
      </c>
      <c r="L8" s="168" t="s">
        <v>264</v>
      </c>
      <c r="M8" s="169" t="s">
        <v>295</v>
      </c>
      <c r="N8" s="164"/>
      <c r="O8" s="165"/>
      <c r="P8" s="166"/>
    </row>
    <row r="9" spans="1:22">
      <c r="A9" s="157" t="s">
        <v>296</v>
      </c>
      <c r="B9" s="157"/>
      <c r="C9" s="157"/>
      <c r="D9" s="157"/>
      <c r="E9" s="157"/>
      <c r="F9" s="157"/>
      <c r="G9" s="157"/>
      <c r="H9" s="157"/>
      <c r="J9" s="166"/>
      <c r="K9" s="162"/>
      <c r="L9" s="163"/>
      <c r="M9" s="164" t="s">
        <v>266</v>
      </c>
      <c r="N9" s="164"/>
      <c r="O9" s="165"/>
      <c r="P9" s="166"/>
    </row>
    <row r="10" spans="1:22" ht="24.75" thickBot="1">
      <c r="A10" s="151"/>
      <c r="B10" s="151"/>
      <c r="C10" s="151"/>
      <c r="D10" s="151"/>
      <c r="E10" s="151"/>
      <c r="F10" s="151"/>
      <c r="G10" s="151"/>
      <c r="H10" s="170" t="s">
        <v>0</v>
      </c>
      <c r="J10" s="171"/>
      <c r="K10" s="167" t="s">
        <v>268</v>
      </c>
      <c r="L10" s="162" t="s">
        <v>264</v>
      </c>
      <c r="M10" s="169" t="s">
        <v>297</v>
      </c>
      <c r="N10" s="164"/>
      <c r="O10" s="165"/>
      <c r="P10" s="166"/>
    </row>
    <row r="11" spans="1:22" ht="24.75" thickTop="1">
      <c r="A11" s="259" t="s">
        <v>1</v>
      </c>
      <c r="B11" s="261" t="s">
        <v>2</v>
      </c>
      <c r="C11" s="262"/>
      <c r="D11" s="263"/>
      <c r="E11" s="259" t="s">
        <v>51</v>
      </c>
      <c r="F11" s="259" t="s">
        <v>50</v>
      </c>
      <c r="G11" s="259" t="s">
        <v>3</v>
      </c>
      <c r="H11" s="259" t="s">
        <v>4</v>
      </c>
      <c r="J11" s="166"/>
      <c r="K11" s="162"/>
      <c r="L11" s="163"/>
      <c r="M11" s="164" t="s">
        <v>266</v>
      </c>
      <c r="N11" s="164"/>
      <c r="O11" s="165"/>
      <c r="P11" s="166"/>
    </row>
    <row r="12" spans="1:22" ht="24.75" thickBot="1">
      <c r="A12" s="260"/>
      <c r="B12" s="264"/>
      <c r="C12" s="265"/>
      <c r="D12" s="266"/>
      <c r="E12" s="260"/>
      <c r="F12" s="260"/>
      <c r="G12" s="260"/>
      <c r="H12" s="260"/>
      <c r="J12" s="166"/>
      <c r="K12" s="167" t="s">
        <v>269</v>
      </c>
      <c r="L12" s="162" t="s">
        <v>264</v>
      </c>
      <c r="M12" s="169" t="s">
        <v>298</v>
      </c>
      <c r="N12" s="164"/>
      <c r="O12" s="165"/>
      <c r="P12" s="166"/>
    </row>
    <row r="13" spans="1:22" ht="24.75" thickTop="1">
      <c r="A13" s="172">
        <v>1</v>
      </c>
      <c r="B13" s="243" t="s">
        <v>75</v>
      </c>
      <c r="C13" s="244"/>
      <c r="D13" s="245"/>
      <c r="E13" s="173"/>
      <c r="F13" s="174">
        <f>N21</f>
        <v>1.3070999999999999</v>
      </c>
      <c r="G13" s="175">
        <f>+E13*F13</f>
        <v>0</v>
      </c>
      <c r="H13" s="176"/>
      <c r="J13" s="166"/>
      <c r="K13" s="162"/>
      <c r="L13" s="163"/>
      <c r="M13" s="164" t="s">
        <v>266</v>
      </c>
      <c r="N13" s="164"/>
      <c r="O13" s="165"/>
      <c r="P13" s="177"/>
    </row>
    <row r="14" spans="1:22">
      <c r="A14" s="178"/>
      <c r="B14" s="179" t="s">
        <v>76</v>
      </c>
      <c r="C14" s="157"/>
      <c r="D14" s="180"/>
      <c r="E14" s="181"/>
      <c r="F14" s="182"/>
      <c r="G14" s="183"/>
      <c r="H14" s="184"/>
      <c r="J14" s="166"/>
      <c r="P14" s="177"/>
    </row>
    <row r="15" spans="1:22">
      <c r="A15" s="178"/>
      <c r="B15" s="185" t="s">
        <v>77</v>
      </c>
      <c r="C15" s="157"/>
      <c r="D15" s="180"/>
      <c r="E15" s="181"/>
      <c r="F15" s="182"/>
      <c r="G15" s="183"/>
      <c r="H15" s="184"/>
      <c r="J15" s="166"/>
      <c r="K15" s="186" t="s">
        <v>270</v>
      </c>
      <c r="L15" s="163"/>
      <c r="M15" s="164"/>
      <c r="N15" s="164"/>
      <c r="O15" s="165"/>
      <c r="P15" s="177"/>
      <c r="V15" s="152">
        <f>3023142.67-3004000</f>
        <v>19142.669999999925</v>
      </c>
    </row>
    <row r="16" spans="1:22">
      <c r="A16" s="178"/>
      <c r="B16" s="187" t="s">
        <v>78</v>
      </c>
      <c r="C16" s="157"/>
      <c r="D16" s="180"/>
      <c r="E16" s="181"/>
      <c r="F16" s="182"/>
      <c r="G16" s="183"/>
      <c r="H16" s="184"/>
      <c r="J16" s="166"/>
      <c r="K16" s="186" t="s">
        <v>265</v>
      </c>
      <c r="L16" s="163"/>
      <c r="M16" s="164"/>
      <c r="N16" s="164">
        <f>E13</f>
        <v>0</v>
      </c>
      <c r="O16" s="165" t="s">
        <v>271</v>
      </c>
      <c r="P16" s="188">
        <f>M22-L17</f>
        <v>0</v>
      </c>
    </row>
    <row r="17" spans="1:16">
      <c r="A17" s="189"/>
      <c r="B17" s="190"/>
      <c r="C17" s="190"/>
      <c r="D17" s="191"/>
      <c r="E17" s="192"/>
      <c r="F17" s="182"/>
      <c r="G17" s="193"/>
      <c r="H17" s="184"/>
      <c r="J17" s="194"/>
      <c r="K17" s="186" t="s">
        <v>272</v>
      </c>
      <c r="L17" s="163"/>
      <c r="M17" s="164"/>
      <c r="N17" s="164">
        <v>2000000</v>
      </c>
      <c r="O17" s="165" t="s">
        <v>273</v>
      </c>
      <c r="P17" s="195"/>
    </row>
    <row r="18" spans="1:16">
      <c r="A18" s="196"/>
      <c r="B18" s="251" t="s">
        <v>51</v>
      </c>
      <c r="C18" s="251"/>
      <c r="D18" s="251"/>
      <c r="E18" s="197">
        <f>E13</f>
        <v>0</v>
      </c>
      <c r="F18" s="198"/>
      <c r="G18" s="199">
        <f>G13</f>
        <v>0</v>
      </c>
      <c r="H18" s="184"/>
      <c r="J18" s="194"/>
      <c r="K18" s="186" t="s">
        <v>274</v>
      </c>
      <c r="L18" s="163"/>
      <c r="M18" s="164"/>
      <c r="N18" s="164">
        <v>5000000</v>
      </c>
      <c r="O18" s="165" t="s">
        <v>275</v>
      </c>
      <c r="P18" s="195"/>
    </row>
    <row r="19" spans="1:16">
      <c r="A19" s="200"/>
      <c r="B19" s="201"/>
      <c r="C19" s="202"/>
      <c r="D19" s="203"/>
      <c r="E19" s="204"/>
      <c r="F19" s="205"/>
      <c r="G19" s="206"/>
      <c r="H19" s="184"/>
      <c r="J19" s="194"/>
      <c r="K19" s="186" t="s">
        <v>276</v>
      </c>
      <c r="L19" s="163"/>
      <c r="M19" s="164"/>
      <c r="N19" s="207">
        <v>1.3050999999999999</v>
      </c>
      <c r="O19" s="165" t="s">
        <v>277</v>
      </c>
      <c r="P19" s="194"/>
    </row>
    <row r="20" spans="1:16">
      <c r="A20" s="178"/>
      <c r="B20" s="246" t="s">
        <v>49</v>
      </c>
      <c r="C20" s="247"/>
      <c r="D20" s="248"/>
      <c r="E20" s="181"/>
      <c r="F20" s="181"/>
      <c r="G20" s="181"/>
      <c r="H20" s="208"/>
      <c r="J20" s="194"/>
      <c r="K20" s="186" t="s">
        <v>278</v>
      </c>
      <c r="L20" s="163"/>
      <c r="M20" s="164"/>
      <c r="N20" s="207">
        <v>1.302</v>
      </c>
      <c r="O20" s="165" t="s">
        <v>279</v>
      </c>
      <c r="P20" s="194"/>
    </row>
    <row r="21" spans="1:16">
      <c r="A21" s="178"/>
      <c r="B21" s="209" t="s">
        <v>48</v>
      </c>
      <c r="C21" s="210"/>
      <c r="D21" s="211"/>
      <c r="E21" s="181"/>
      <c r="F21" s="212"/>
      <c r="G21" s="212"/>
      <c r="H21" s="208"/>
      <c r="J21" s="166"/>
      <c r="K21" s="186" t="s">
        <v>280</v>
      </c>
      <c r="L21" s="163"/>
      <c r="M21" s="164"/>
      <c r="N21" s="213">
        <f>ROUNDDOWN(N19-(((N19-N20)*(N16-N17))/(N18-N17)),4)</f>
        <v>1.3070999999999999</v>
      </c>
      <c r="O21" s="165" t="s">
        <v>281</v>
      </c>
      <c r="P21" s="177"/>
    </row>
    <row r="22" spans="1:16">
      <c r="A22" s="178"/>
      <c r="B22" s="214" t="s">
        <v>47</v>
      </c>
      <c r="C22" s="215"/>
      <c r="D22" s="216"/>
      <c r="E22" s="212"/>
      <c r="F22" s="212"/>
      <c r="G22" s="212"/>
      <c r="H22" s="208"/>
      <c r="J22" s="194"/>
      <c r="K22" s="186"/>
      <c r="L22" s="163"/>
      <c r="M22" s="164"/>
      <c r="N22" s="213"/>
      <c r="O22" s="165"/>
      <c r="P22" s="177"/>
    </row>
    <row r="23" spans="1:16">
      <c r="A23" s="178"/>
      <c r="B23" s="214" t="s">
        <v>259</v>
      </c>
      <c r="C23" s="215"/>
      <c r="D23" s="216"/>
      <c r="E23" s="208"/>
      <c r="F23" s="208"/>
      <c r="G23" s="208"/>
      <c r="H23" s="208"/>
      <c r="J23" s="194"/>
      <c r="K23" s="217" t="s">
        <v>282</v>
      </c>
      <c r="L23" s="218"/>
      <c r="M23" s="164"/>
      <c r="N23" s="164"/>
      <c r="O23" s="165"/>
      <c r="P23" s="177"/>
    </row>
    <row r="24" spans="1:16">
      <c r="A24" s="189"/>
      <c r="B24" s="219" t="s">
        <v>46</v>
      </c>
      <c r="C24" s="220"/>
      <c r="D24" s="221"/>
      <c r="E24" s="222"/>
      <c r="F24" s="222"/>
      <c r="G24" s="222"/>
      <c r="H24" s="222"/>
      <c r="J24" s="194"/>
      <c r="K24" s="223" t="s">
        <v>283</v>
      </c>
      <c r="L24" s="218"/>
      <c r="M24" s="164"/>
      <c r="N24" s="164"/>
      <c r="O24" s="165"/>
      <c r="P24" s="177"/>
    </row>
    <row r="25" spans="1:16">
      <c r="A25" s="196" t="s">
        <v>6</v>
      </c>
      <c r="B25" s="252" t="s">
        <v>287</v>
      </c>
      <c r="C25" s="253"/>
      <c r="D25" s="253"/>
      <c r="E25" s="253"/>
      <c r="F25" s="254"/>
      <c r="G25" s="224">
        <f>G18</f>
        <v>0</v>
      </c>
      <c r="H25" s="225"/>
      <c r="J25" s="194"/>
      <c r="K25" s="217"/>
      <c r="L25" s="218"/>
      <c r="M25" s="164"/>
      <c r="N25" s="164"/>
      <c r="O25" s="165"/>
      <c r="P25" s="177"/>
    </row>
    <row r="26" spans="1:16">
      <c r="A26" s="196"/>
      <c r="B26" s="252" t="s">
        <v>288</v>
      </c>
      <c r="C26" s="253"/>
      <c r="D26" s="253"/>
      <c r="E26" s="253"/>
      <c r="F26" s="254"/>
      <c r="G26" s="224">
        <f>G25</f>
        <v>0</v>
      </c>
      <c r="H26" s="225"/>
      <c r="J26" s="194"/>
      <c r="K26" s="217"/>
      <c r="L26" s="218"/>
      <c r="M26" s="164"/>
      <c r="N26" s="164"/>
      <c r="O26" s="165"/>
      <c r="P26" s="177"/>
    </row>
    <row r="27" spans="1:16" ht="24.75" thickBot="1">
      <c r="A27" s="226"/>
      <c r="B27" s="255" t="s">
        <v>289</v>
      </c>
      <c r="C27" s="256"/>
      <c r="D27" s="256"/>
      <c r="E27" s="256" t="str">
        <f>"("&amp;BAHTTEXT(G26)&amp;")"</f>
        <v>(ศูนย์บาทถ้วน)</v>
      </c>
      <c r="F27" s="256"/>
      <c r="G27" s="256"/>
      <c r="H27" s="257"/>
      <c r="J27" s="194"/>
      <c r="L27" s="223"/>
      <c r="M27" s="227"/>
      <c r="N27" s="227"/>
      <c r="O27" s="227"/>
      <c r="P27" s="195"/>
    </row>
    <row r="28" spans="1:16" ht="24.75" thickTop="1">
      <c r="A28" s="151"/>
      <c r="B28" s="151"/>
      <c r="C28" s="151"/>
      <c r="D28" s="228"/>
      <c r="E28" s="229"/>
      <c r="F28" s="230"/>
      <c r="G28" s="230"/>
      <c r="H28" s="151"/>
    </row>
    <row r="29" spans="1:16" ht="25.5" customHeight="1">
      <c r="A29" s="151"/>
      <c r="B29" s="151"/>
      <c r="C29" s="151"/>
      <c r="D29" s="228"/>
      <c r="E29" s="229"/>
      <c r="F29" s="230"/>
      <c r="G29" s="230"/>
      <c r="H29" s="151"/>
    </row>
    <row r="30" spans="1:16" ht="25.5" customHeight="1">
      <c r="A30" s="151"/>
      <c r="B30" s="151"/>
      <c r="C30" s="151"/>
      <c r="D30" s="228"/>
      <c r="E30" s="249"/>
      <c r="F30" s="249"/>
      <c r="G30" s="230"/>
      <c r="H30" s="151"/>
    </row>
    <row r="31" spans="1:16" ht="25.5" customHeight="1">
      <c r="A31" s="151"/>
      <c r="B31" s="151"/>
      <c r="C31" s="151"/>
      <c r="D31" s="228"/>
      <c r="E31" s="229"/>
      <c r="F31" s="230"/>
      <c r="G31" s="230"/>
      <c r="H31" s="151"/>
    </row>
    <row r="32" spans="1:16" ht="25.5" customHeight="1">
      <c r="A32" s="151"/>
      <c r="B32" s="151"/>
      <c r="C32" s="151"/>
      <c r="D32" s="228"/>
      <c r="E32" s="249"/>
      <c r="F32" s="249"/>
      <c r="G32" s="230"/>
      <c r="H32" s="151"/>
    </row>
    <row r="33" spans="1:9" ht="25.5" customHeight="1">
      <c r="A33" s="151"/>
      <c r="B33" s="151"/>
      <c r="C33" s="151"/>
      <c r="D33" s="231"/>
      <c r="E33" s="232"/>
      <c r="F33" s="233"/>
      <c r="G33" s="233"/>
      <c r="H33" s="234"/>
      <c r="I33" s="235"/>
    </row>
    <row r="34" spans="1:9">
      <c r="A34" s="151"/>
      <c r="B34" s="151"/>
      <c r="C34" s="151"/>
      <c r="D34" s="231"/>
      <c r="E34" s="250"/>
      <c r="F34" s="250"/>
      <c r="G34" s="233"/>
      <c r="H34" s="234"/>
      <c r="I34" s="235"/>
    </row>
    <row r="35" spans="1:9">
      <c r="A35" s="151"/>
      <c r="B35" s="151"/>
      <c r="C35" s="151"/>
      <c r="D35" s="231"/>
      <c r="E35" s="232"/>
      <c r="F35" s="233"/>
      <c r="G35" s="233"/>
      <c r="H35" s="234"/>
      <c r="I35" s="235"/>
    </row>
    <row r="36" spans="1:9">
      <c r="A36" s="151"/>
      <c r="B36" s="151"/>
      <c r="C36" s="151"/>
      <c r="D36" s="231"/>
      <c r="E36" s="242" t="s">
        <v>246</v>
      </c>
      <c r="F36" s="242"/>
      <c r="G36" s="235"/>
      <c r="H36" s="234"/>
      <c r="I36" s="235"/>
    </row>
    <row r="37" spans="1:9">
      <c r="A37" s="151"/>
      <c r="B37" s="151"/>
      <c r="C37" s="151"/>
      <c r="D37" s="231"/>
      <c r="E37" s="232"/>
      <c r="F37" s="233"/>
      <c r="G37" s="236" t="s">
        <v>16</v>
      </c>
      <c r="H37" s="234"/>
      <c r="I37" s="235"/>
    </row>
    <row r="38" spans="1:9">
      <c r="A38" s="151"/>
      <c r="B38" s="151"/>
      <c r="C38" s="151"/>
      <c r="D38" s="231"/>
      <c r="E38" s="242" t="s">
        <v>17</v>
      </c>
      <c r="F38" s="242"/>
      <c r="G38" s="233"/>
      <c r="H38" s="234"/>
      <c r="I38" s="235"/>
    </row>
    <row r="39" spans="1:9">
      <c r="A39" s="151"/>
      <c r="B39" s="151"/>
      <c r="C39" s="151"/>
      <c r="D39" s="234"/>
      <c r="E39" s="234"/>
      <c r="F39" s="234"/>
      <c r="G39" s="234"/>
      <c r="H39" s="234"/>
      <c r="I39" s="235"/>
    </row>
  </sheetData>
  <mergeCells count="19">
    <mergeCell ref="A2:H2"/>
    <mergeCell ref="A11:A12"/>
    <mergeCell ref="B11:D12"/>
    <mergeCell ref="E11:E12"/>
    <mergeCell ref="F11:F12"/>
    <mergeCell ref="G11:G12"/>
    <mergeCell ref="H11:H12"/>
    <mergeCell ref="E38:F38"/>
    <mergeCell ref="B13:D13"/>
    <mergeCell ref="B20:D20"/>
    <mergeCell ref="E30:F30"/>
    <mergeCell ref="E32:F32"/>
    <mergeCell ref="E34:F34"/>
    <mergeCell ref="B18:D18"/>
    <mergeCell ref="B25:F25"/>
    <mergeCell ref="B26:F26"/>
    <mergeCell ref="B27:D27"/>
    <mergeCell ref="E27:H27"/>
    <mergeCell ref="E36:F36"/>
  </mergeCells>
  <printOptions horizontalCentered="1"/>
  <pageMargins left="0" right="0" top="0.39370078740157483" bottom="0" header="0.31496062992125984" footer="0.31496062992125984"/>
  <pageSetup paperSize="9" scale="9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selection activeCell="B14" sqref="B14"/>
    </sheetView>
  </sheetViews>
  <sheetFormatPr defaultRowHeight="15"/>
  <cols>
    <col min="5" max="5" width="15.140625" customWidth="1"/>
    <col min="6" max="6" width="18.42578125" customWidth="1"/>
    <col min="7" max="7" width="19" customWidth="1"/>
  </cols>
  <sheetData>
    <row r="1" spans="1:7" ht="21.75">
      <c r="A1" s="1"/>
      <c r="B1" s="1"/>
      <c r="C1" s="1"/>
      <c r="D1" s="1"/>
      <c r="E1" s="1"/>
      <c r="F1" s="1"/>
      <c r="G1" s="1"/>
    </row>
    <row r="2" spans="1:7" ht="27.75">
      <c r="A2" s="268" t="s">
        <v>20</v>
      </c>
      <c r="B2" s="268"/>
      <c r="C2" s="268"/>
      <c r="D2" s="268"/>
      <c r="E2" s="268"/>
      <c r="F2" s="268"/>
      <c r="G2" s="268"/>
    </row>
    <row r="3" spans="1:7" ht="21.75">
      <c r="A3" s="2"/>
      <c r="B3" s="3"/>
      <c r="C3" s="3"/>
      <c r="D3" s="3"/>
      <c r="E3" s="3"/>
      <c r="F3" s="3"/>
      <c r="G3" s="3"/>
    </row>
    <row r="4" spans="1:7" ht="21.75">
      <c r="A4" s="4" t="s">
        <v>25</v>
      </c>
      <c r="B4" s="2"/>
      <c r="C4" s="2"/>
      <c r="D4" s="2"/>
      <c r="E4" s="2"/>
      <c r="F4" s="2"/>
      <c r="G4" s="2"/>
    </row>
    <row r="5" spans="1:7" ht="21.75">
      <c r="A5" s="5" t="s">
        <v>24</v>
      </c>
      <c r="B5" s="6"/>
      <c r="C5" s="6"/>
      <c r="D5" s="6"/>
      <c r="E5" s="6"/>
      <c r="F5" s="6"/>
      <c r="G5" s="6"/>
    </row>
    <row r="6" spans="1:7" ht="21.75">
      <c r="A6" s="6" t="s">
        <v>7</v>
      </c>
      <c r="B6" s="6"/>
      <c r="C6" s="6"/>
      <c r="D6" s="6"/>
      <c r="E6" s="6"/>
      <c r="F6" s="6"/>
      <c r="G6" s="6"/>
    </row>
    <row r="7" spans="1:7" ht="21.75">
      <c r="A7" s="5" t="s">
        <v>23</v>
      </c>
      <c r="B7" s="6"/>
      <c r="C7" s="6"/>
      <c r="D7" s="6"/>
      <c r="E7" s="6"/>
      <c r="F7" s="6"/>
      <c r="G7" s="6"/>
    </row>
    <row r="8" spans="1:7" ht="21.75">
      <c r="A8" s="6" t="s">
        <v>18</v>
      </c>
      <c r="B8" s="6"/>
      <c r="C8" s="6"/>
      <c r="D8" s="6"/>
      <c r="E8" s="6"/>
      <c r="F8" s="6"/>
      <c r="G8" s="6"/>
    </row>
    <row r="9" spans="1:7" ht="21.75">
      <c r="A9" s="5" t="s">
        <v>21</v>
      </c>
      <c r="B9" s="6"/>
      <c r="C9" s="6"/>
      <c r="D9" s="6"/>
      <c r="E9" s="6"/>
      <c r="F9" s="6"/>
      <c r="G9" s="6"/>
    </row>
    <row r="10" spans="1:7" ht="22.5" thickBot="1">
      <c r="A10" s="1"/>
      <c r="B10" s="1"/>
      <c r="C10" s="1"/>
      <c r="D10" s="1"/>
      <c r="E10" s="1"/>
      <c r="F10" s="1"/>
      <c r="G10" s="7" t="s">
        <v>0</v>
      </c>
    </row>
    <row r="11" spans="1:7" ht="15.75" thickTop="1">
      <c r="A11" s="269" t="s">
        <v>1</v>
      </c>
      <c r="B11" s="271" t="s">
        <v>2</v>
      </c>
      <c r="C11" s="272"/>
      <c r="D11" s="272"/>
      <c r="E11" s="273"/>
      <c r="F11" s="269" t="s">
        <v>3</v>
      </c>
      <c r="G11" s="269" t="s">
        <v>4</v>
      </c>
    </row>
    <row r="12" spans="1:7" ht="15.75" thickBot="1">
      <c r="A12" s="270"/>
      <c r="B12" s="274"/>
      <c r="C12" s="275"/>
      <c r="D12" s="275"/>
      <c r="E12" s="276"/>
      <c r="F12" s="270"/>
      <c r="G12" s="270"/>
    </row>
    <row r="13" spans="1:7" ht="22.5" thickTop="1">
      <c r="A13" s="8">
        <v>1</v>
      </c>
      <c r="B13" s="9" t="s">
        <v>26</v>
      </c>
      <c r="C13" s="10"/>
      <c r="D13" s="11"/>
      <c r="E13" s="12"/>
      <c r="F13" s="13">
        <v>150000</v>
      </c>
      <c r="G13" s="14"/>
    </row>
    <row r="14" spans="1:7" ht="21.75">
      <c r="A14" s="15"/>
      <c r="B14" s="60" t="s">
        <v>19</v>
      </c>
      <c r="C14" s="16"/>
      <c r="D14" s="16"/>
      <c r="E14" s="17"/>
      <c r="F14" s="18"/>
      <c r="G14" s="19"/>
    </row>
    <row r="15" spans="1:7" ht="21.75">
      <c r="A15" s="15"/>
      <c r="B15" s="16"/>
      <c r="C15" s="20"/>
      <c r="D15" s="16"/>
      <c r="E15" s="17"/>
      <c r="F15" s="18"/>
      <c r="G15" s="19"/>
    </row>
    <row r="16" spans="1:7" ht="21.75">
      <c r="A16" s="15"/>
      <c r="B16" s="16"/>
      <c r="C16" s="20"/>
      <c r="D16" s="16"/>
      <c r="E16" s="17"/>
      <c r="F16" s="18"/>
      <c r="G16" s="19"/>
    </row>
    <row r="17" spans="1:7" ht="21.75">
      <c r="A17" s="15"/>
      <c r="B17" s="16"/>
      <c r="C17" s="20"/>
      <c r="D17" s="16"/>
      <c r="E17" s="17"/>
      <c r="F17" s="18"/>
      <c r="G17" s="19"/>
    </row>
    <row r="18" spans="1:7" ht="21.75">
      <c r="A18" s="15"/>
      <c r="B18" s="21"/>
      <c r="C18" s="20"/>
      <c r="D18" s="16"/>
      <c r="E18" s="17"/>
      <c r="F18" s="19"/>
      <c r="G18" s="19"/>
    </row>
    <row r="19" spans="1:7" ht="22.5" thickBot="1">
      <c r="A19" s="22"/>
      <c r="B19" s="23"/>
      <c r="C19" s="24"/>
      <c r="D19" s="25"/>
      <c r="E19" s="26"/>
      <c r="F19" s="27"/>
      <c r="G19" s="27"/>
    </row>
    <row r="20" spans="1:7" ht="22.5" thickTop="1">
      <c r="A20" s="28"/>
      <c r="B20" s="29"/>
      <c r="C20" s="30"/>
      <c r="D20" s="30" t="s">
        <v>5</v>
      </c>
      <c r="E20" s="31"/>
      <c r="F20" s="32">
        <f>F13</f>
        <v>150000</v>
      </c>
      <c r="G20" s="33"/>
    </row>
    <row r="21" spans="1:7" ht="22.5" thickBot="1">
      <c r="A21" s="34"/>
      <c r="B21" s="35"/>
      <c r="C21" s="36"/>
      <c r="D21" s="37"/>
      <c r="E21" s="38"/>
      <c r="F21" s="39"/>
      <c r="G21" s="40"/>
    </row>
    <row r="22" spans="1:7" ht="22.5" thickTop="1">
      <c r="A22" s="41" t="s">
        <v>6</v>
      </c>
      <c r="B22" s="42"/>
      <c r="C22" s="43"/>
      <c r="D22" s="44"/>
      <c r="E22" s="44"/>
      <c r="F22" s="45"/>
      <c r="G22" s="46"/>
    </row>
    <row r="23" spans="1:7" ht="21.75">
      <c r="A23" s="34"/>
      <c r="B23" s="47" t="s">
        <v>22</v>
      </c>
      <c r="C23" s="277" t="s">
        <v>27</v>
      </c>
      <c r="D23" s="277"/>
      <c r="E23" s="277"/>
      <c r="F23" s="277"/>
      <c r="G23" s="48"/>
    </row>
    <row r="24" spans="1:7" ht="22.5" thickBot="1">
      <c r="A24" s="49"/>
      <c r="B24" s="50"/>
      <c r="C24" s="51"/>
      <c r="D24" s="52"/>
      <c r="E24" s="52"/>
      <c r="F24" s="52"/>
      <c r="G24" s="53"/>
    </row>
    <row r="25" spans="1:7" ht="22.5" thickTop="1">
      <c r="A25" s="36"/>
      <c r="B25" s="36"/>
      <c r="C25" s="36"/>
      <c r="D25" s="1"/>
      <c r="E25" s="1"/>
      <c r="F25" s="1"/>
      <c r="G25" s="1"/>
    </row>
    <row r="26" spans="1:7" ht="22.5">
      <c r="A26" s="1"/>
      <c r="B26" s="1"/>
      <c r="C26" s="56"/>
      <c r="D26" s="57"/>
      <c r="E26" s="54"/>
      <c r="F26" s="58"/>
      <c r="G26" s="54"/>
    </row>
    <row r="27" spans="1:7" ht="22.5">
      <c r="A27" s="1"/>
      <c r="B27" s="1"/>
      <c r="C27" s="56"/>
      <c r="D27" s="278"/>
      <c r="E27" s="278"/>
      <c r="F27" s="54"/>
      <c r="G27" s="58"/>
    </row>
    <row r="28" spans="1:7" ht="21.75">
      <c r="A28" s="1"/>
      <c r="B28" s="55"/>
      <c r="C28" s="56" t="s">
        <v>8</v>
      </c>
      <c r="D28" s="57"/>
      <c r="E28" s="54"/>
      <c r="F28" s="54" t="s">
        <v>29</v>
      </c>
      <c r="G28" s="54"/>
    </row>
    <row r="29" spans="1:7" ht="21.75">
      <c r="A29" s="1"/>
      <c r="B29" s="1"/>
      <c r="C29" s="56"/>
      <c r="D29" s="278" t="s">
        <v>28</v>
      </c>
      <c r="E29" s="278"/>
      <c r="F29" s="54"/>
      <c r="G29" s="54"/>
    </row>
    <row r="30" spans="1:7" ht="21.75">
      <c r="A30" s="1"/>
      <c r="B30" s="1"/>
      <c r="C30" s="56" t="s">
        <v>9</v>
      </c>
      <c r="D30" s="57"/>
      <c r="E30" s="54"/>
      <c r="F30" s="54" t="s">
        <v>10</v>
      </c>
      <c r="G30" s="54"/>
    </row>
    <row r="31" spans="1:7" ht="21.75">
      <c r="A31" s="1"/>
      <c r="B31" s="1"/>
      <c r="C31" s="56"/>
      <c r="D31" s="278" t="s">
        <v>11</v>
      </c>
      <c r="E31" s="278"/>
      <c r="F31" s="54"/>
      <c r="G31" s="54"/>
    </row>
    <row r="32" spans="1:7" ht="21.75">
      <c r="A32" s="1"/>
      <c r="B32" s="1"/>
      <c r="C32" s="56" t="s">
        <v>9</v>
      </c>
      <c r="D32" s="57"/>
      <c r="E32" s="54"/>
      <c r="F32" s="54" t="s">
        <v>12</v>
      </c>
      <c r="G32" s="54"/>
    </row>
    <row r="33" spans="1:7" ht="21.75">
      <c r="A33" s="1"/>
      <c r="B33" s="1"/>
      <c r="C33" s="56"/>
      <c r="D33" s="278" t="s">
        <v>13</v>
      </c>
      <c r="E33" s="278"/>
      <c r="F33" s="54"/>
      <c r="G33" s="54"/>
    </row>
    <row r="34" spans="1:7" ht="21.75">
      <c r="A34" s="1"/>
      <c r="B34" s="1"/>
      <c r="C34" s="56" t="s">
        <v>9</v>
      </c>
      <c r="D34" s="57"/>
      <c r="E34" s="54"/>
      <c r="F34" s="59" t="s">
        <v>14</v>
      </c>
      <c r="G34" s="54"/>
    </row>
    <row r="35" spans="1:7" ht="21.75">
      <c r="A35" s="1"/>
      <c r="B35" s="1"/>
      <c r="C35" s="56"/>
      <c r="D35" s="267" t="s">
        <v>15</v>
      </c>
      <c r="E35" s="267"/>
      <c r="F35" s="54"/>
      <c r="G35" s="54"/>
    </row>
    <row r="36" spans="1:7" ht="21.75">
      <c r="A36" s="1"/>
      <c r="B36" s="1"/>
      <c r="C36" s="56" t="s">
        <v>9</v>
      </c>
      <c r="D36" s="57"/>
      <c r="E36" s="54"/>
      <c r="F36" s="59" t="s">
        <v>16</v>
      </c>
      <c r="G36" s="54"/>
    </row>
    <row r="37" spans="1:7" ht="21.75">
      <c r="C37" s="56"/>
      <c r="D37" s="267" t="s">
        <v>17</v>
      </c>
      <c r="E37" s="267"/>
      <c r="F37" s="54"/>
      <c r="G37" s="54"/>
    </row>
  </sheetData>
  <mergeCells count="12">
    <mergeCell ref="D37:E37"/>
    <mergeCell ref="A2:G2"/>
    <mergeCell ref="A11:A12"/>
    <mergeCell ref="B11:E12"/>
    <mergeCell ref="F11:F12"/>
    <mergeCell ref="G11:G12"/>
    <mergeCell ref="C23:F23"/>
    <mergeCell ref="D27:E27"/>
    <mergeCell ref="D29:E29"/>
    <mergeCell ref="D31:E31"/>
    <mergeCell ref="D33:E33"/>
    <mergeCell ref="D35:E3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opLeftCell="A10" workbookViewId="0">
      <selection activeCell="I11" sqref="I11"/>
    </sheetView>
  </sheetViews>
  <sheetFormatPr defaultRowHeight="15"/>
  <cols>
    <col min="5" max="5" width="15.140625" customWidth="1"/>
    <col min="6" max="6" width="18.42578125" customWidth="1"/>
    <col min="7" max="7" width="19.140625" customWidth="1"/>
  </cols>
  <sheetData>
    <row r="1" spans="1:7" ht="21.75">
      <c r="A1" s="1"/>
      <c r="B1" s="1"/>
      <c r="C1" s="1"/>
      <c r="D1" s="1"/>
      <c r="E1" s="1"/>
      <c r="F1" s="1"/>
      <c r="G1" s="1"/>
    </row>
    <row r="2" spans="1:7" ht="27.75">
      <c r="A2" s="268" t="s">
        <v>20</v>
      </c>
      <c r="B2" s="268"/>
      <c r="C2" s="268"/>
      <c r="D2" s="268"/>
      <c r="E2" s="268"/>
      <c r="F2" s="268"/>
      <c r="G2" s="268"/>
    </row>
    <row r="3" spans="1:7" ht="21.75">
      <c r="A3" s="2"/>
      <c r="B3" s="3"/>
      <c r="C3" s="3"/>
      <c r="D3" s="3"/>
      <c r="E3" s="3"/>
      <c r="F3" s="3"/>
      <c r="G3" s="3"/>
    </row>
    <row r="4" spans="1:7" ht="21.75">
      <c r="A4" s="4" t="s">
        <v>31</v>
      </c>
      <c r="B4" s="2"/>
      <c r="C4" s="2"/>
      <c r="D4" s="2"/>
      <c r="E4" s="2"/>
      <c r="F4" s="2"/>
      <c r="G4" s="2"/>
    </row>
    <row r="5" spans="1:7" ht="21.75">
      <c r="A5" s="5" t="s">
        <v>33</v>
      </c>
      <c r="B5" s="6"/>
      <c r="C5" s="6"/>
      <c r="D5" s="6"/>
      <c r="E5" s="6"/>
      <c r="F5" s="6"/>
      <c r="G5" s="6"/>
    </row>
    <row r="6" spans="1:7" ht="21.75">
      <c r="A6" s="6" t="s">
        <v>7</v>
      </c>
      <c r="B6" s="6"/>
      <c r="C6" s="6"/>
      <c r="D6" s="6"/>
      <c r="E6" s="6"/>
      <c r="F6" s="6"/>
      <c r="G6" s="6"/>
    </row>
    <row r="7" spans="1:7" ht="21.75">
      <c r="A7" s="5" t="s">
        <v>30</v>
      </c>
      <c r="B7" s="6"/>
      <c r="C7" s="6"/>
      <c r="D7" s="6"/>
      <c r="E7" s="6"/>
      <c r="F7" s="6"/>
      <c r="G7" s="6"/>
    </row>
    <row r="8" spans="1:7" ht="21.75">
      <c r="A8" s="6" t="s">
        <v>18</v>
      </c>
      <c r="B8" s="6"/>
      <c r="C8" s="6"/>
      <c r="D8" s="6"/>
      <c r="E8" s="6"/>
      <c r="F8" s="6"/>
      <c r="G8" s="6"/>
    </row>
    <row r="9" spans="1:7" ht="21.75">
      <c r="A9" s="5" t="s">
        <v>21</v>
      </c>
      <c r="B9" s="6"/>
      <c r="C9" s="6"/>
      <c r="D9" s="6"/>
      <c r="E9" s="6"/>
      <c r="F9" s="6"/>
      <c r="G9" s="6"/>
    </row>
    <row r="10" spans="1:7" ht="22.5" thickBot="1">
      <c r="A10" s="1"/>
      <c r="B10" s="1"/>
      <c r="C10" s="1"/>
      <c r="D10" s="1"/>
      <c r="E10" s="1"/>
      <c r="F10" s="1"/>
      <c r="G10" s="7" t="s">
        <v>0</v>
      </c>
    </row>
    <row r="11" spans="1:7" ht="15.75" thickTop="1">
      <c r="A11" s="269" t="s">
        <v>1</v>
      </c>
      <c r="B11" s="271" t="s">
        <v>2</v>
      </c>
      <c r="C11" s="272"/>
      <c r="D11" s="272"/>
      <c r="E11" s="273"/>
      <c r="F11" s="269" t="s">
        <v>3</v>
      </c>
      <c r="G11" s="269" t="s">
        <v>4</v>
      </c>
    </row>
    <row r="12" spans="1:7" ht="15.75" thickBot="1">
      <c r="A12" s="270"/>
      <c r="B12" s="274"/>
      <c r="C12" s="275"/>
      <c r="D12" s="275"/>
      <c r="E12" s="276"/>
      <c r="F12" s="270"/>
      <c r="G12" s="270"/>
    </row>
    <row r="13" spans="1:7" ht="22.5" thickTop="1">
      <c r="A13" s="8">
        <v>1</v>
      </c>
      <c r="B13" s="9" t="s">
        <v>35</v>
      </c>
      <c r="C13" s="10"/>
      <c r="D13" s="11"/>
      <c r="E13" s="12"/>
      <c r="F13" s="13">
        <v>400000</v>
      </c>
      <c r="G13" s="14"/>
    </row>
    <row r="14" spans="1:7" ht="21.75">
      <c r="A14" s="15"/>
      <c r="B14" s="60" t="s">
        <v>19</v>
      </c>
      <c r="C14" s="16"/>
      <c r="D14" s="16"/>
      <c r="E14" s="17"/>
      <c r="F14" s="18"/>
      <c r="G14" s="19"/>
    </row>
    <row r="15" spans="1:7" ht="21.75">
      <c r="A15" s="15"/>
      <c r="B15" s="61"/>
      <c r="C15" s="20"/>
      <c r="D15" s="16"/>
      <c r="E15" s="17"/>
      <c r="F15" s="18"/>
      <c r="G15" s="19"/>
    </row>
    <row r="16" spans="1:7" ht="21.75">
      <c r="A16" s="15"/>
      <c r="B16" s="16"/>
      <c r="C16" s="20"/>
      <c r="D16" s="16"/>
      <c r="E16" s="17"/>
      <c r="F16" s="18"/>
      <c r="G16" s="19"/>
    </row>
    <row r="17" spans="1:7" ht="21.75">
      <c r="A17" s="15"/>
      <c r="B17" s="16"/>
      <c r="C17" s="20"/>
      <c r="D17" s="16"/>
      <c r="E17" s="17"/>
      <c r="F17" s="18"/>
      <c r="G17" s="19"/>
    </row>
    <row r="18" spans="1:7" ht="21.75">
      <c r="A18" s="15"/>
      <c r="B18" s="21"/>
      <c r="C18" s="20"/>
      <c r="D18" s="16"/>
      <c r="E18" s="17"/>
      <c r="F18" s="19"/>
      <c r="G18" s="19"/>
    </row>
    <row r="19" spans="1:7" ht="22.5" thickBot="1">
      <c r="A19" s="22"/>
      <c r="B19" s="23"/>
      <c r="C19" s="24"/>
      <c r="D19" s="25"/>
      <c r="E19" s="26"/>
      <c r="F19" s="27"/>
      <c r="G19" s="27"/>
    </row>
    <row r="20" spans="1:7" ht="22.5" thickTop="1">
      <c r="A20" s="28"/>
      <c r="B20" s="29"/>
      <c r="C20" s="30"/>
      <c r="D20" s="30" t="s">
        <v>5</v>
      </c>
      <c r="E20" s="31"/>
      <c r="F20" s="32">
        <f>F13</f>
        <v>400000</v>
      </c>
      <c r="G20" s="33"/>
    </row>
    <row r="21" spans="1:7" ht="22.5" thickBot="1">
      <c r="A21" s="34"/>
      <c r="B21" s="35"/>
      <c r="C21" s="36"/>
      <c r="D21" s="37"/>
      <c r="E21" s="38"/>
      <c r="F21" s="39"/>
      <c r="G21" s="40"/>
    </row>
    <row r="22" spans="1:7" ht="22.5" thickTop="1">
      <c r="A22" s="41" t="s">
        <v>6</v>
      </c>
      <c r="B22" s="42"/>
      <c r="C22" s="43"/>
      <c r="D22" s="44"/>
      <c r="E22" s="44"/>
      <c r="F22" s="45"/>
      <c r="G22" s="46"/>
    </row>
    <row r="23" spans="1:7" ht="21.75">
      <c r="A23" s="34"/>
      <c r="B23" s="47" t="s">
        <v>22</v>
      </c>
      <c r="C23" s="277" t="s">
        <v>32</v>
      </c>
      <c r="D23" s="277"/>
      <c r="E23" s="277"/>
      <c r="F23" s="277"/>
      <c r="G23" s="48"/>
    </row>
    <row r="24" spans="1:7" ht="22.5" thickBot="1">
      <c r="A24" s="49"/>
      <c r="B24" s="50"/>
      <c r="C24" s="51"/>
      <c r="D24" s="52"/>
      <c r="E24" s="52"/>
      <c r="F24" s="52"/>
      <c r="G24" s="53"/>
    </row>
    <row r="25" spans="1:7" ht="22.5" thickTop="1">
      <c r="A25" s="36"/>
      <c r="B25" s="36"/>
      <c r="C25" s="36"/>
      <c r="D25" s="1"/>
      <c r="E25" s="1"/>
      <c r="F25" s="1"/>
      <c r="G25" s="1"/>
    </row>
    <row r="26" spans="1:7" ht="22.5">
      <c r="A26" s="1"/>
      <c r="B26" s="1"/>
      <c r="C26" s="56"/>
      <c r="D26" s="57"/>
      <c r="E26" s="54"/>
      <c r="F26" s="58"/>
      <c r="G26" s="54"/>
    </row>
    <row r="27" spans="1:7" ht="22.5">
      <c r="A27" s="1"/>
      <c r="B27" s="1"/>
      <c r="C27" s="56"/>
      <c r="D27" s="278"/>
      <c r="E27" s="278"/>
      <c r="F27" s="54"/>
      <c r="G27" s="58"/>
    </row>
    <row r="28" spans="1:7" ht="21.75">
      <c r="A28" s="1"/>
      <c r="B28" s="55"/>
      <c r="C28" s="56" t="s">
        <v>8</v>
      </c>
      <c r="D28" s="57"/>
      <c r="E28" s="54"/>
      <c r="F28" s="54" t="s">
        <v>29</v>
      </c>
      <c r="G28" s="54"/>
    </row>
    <row r="29" spans="1:7" ht="21.75">
      <c r="A29" s="1"/>
      <c r="B29" s="1"/>
      <c r="C29" s="56"/>
      <c r="D29" s="278" t="s">
        <v>28</v>
      </c>
      <c r="E29" s="278"/>
      <c r="F29" s="54"/>
      <c r="G29" s="54"/>
    </row>
    <row r="30" spans="1:7" ht="21.75">
      <c r="A30" s="1"/>
      <c r="B30" s="1"/>
      <c r="C30" s="56" t="s">
        <v>9</v>
      </c>
      <c r="D30" s="57"/>
      <c r="E30" s="54"/>
      <c r="F30" s="54" t="s">
        <v>10</v>
      </c>
      <c r="G30" s="54"/>
    </row>
    <row r="31" spans="1:7" ht="21.75">
      <c r="A31" s="1"/>
      <c r="B31" s="1"/>
      <c r="C31" s="56"/>
      <c r="D31" s="278" t="s">
        <v>11</v>
      </c>
      <c r="E31" s="278"/>
      <c r="F31" s="54"/>
      <c r="G31" s="54"/>
    </row>
    <row r="32" spans="1:7" ht="21.75">
      <c r="A32" s="1"/>
      <c r="B32" s="1"/>
      <c r="C32" s="56" t="s">
        <v>9</v>
      </c>
      <c r="D32" s="57"/>
      <c r="E32" s="54"/>
      <c r="F32" s="54" t="s">
        <v>12</v>
      </c>
      <c r="G32" s="54"/>
    </row>
    <row r="33" spans="1:7" ht="21.75">
      <c r="A33" s="1"/>
      <c r="B33" s="1"/>
      <c r="C33" s="56"/>
      <c r="D33" s="278" t="s">
        <v>13</v>
      </c>
      <c r="E33" s="278"/>
      <c r="F33" s="54"/>
      <c r="G33" s="54"/>
    </row>
    <row r="34" spans="1:7" ht="21.75">
      <c r="A34" s="1"/>
      <c r="B34" s="1"/>
      <c r="C34" s="56" t="s">
        <v>9</v>
      </c>
      <c r="D34" s="57"/>
      <c r="E34" s="54"/>
      <c r="F34" s="59" t="s">
        <v>14</v>
      </c>
      <c r="G34" s="54"/>
    </row>
    <row r="35" spans="1:7" ht="21.75">
      <c r="A35" s="1"/>
      <c r="B35" s="1"/>
      <c r="C35" s="56"/>
      <c r="D35" s="267" t="s">
        <v>15</v>
      </c>
      <c r="E35" s="267"/>
      <c r="F35" s="54"/>
      <c r="G35" s="54"/>
    </row>
    <row r="36" spans="1:7" ht="21.75">
      <c r="A36" s="1"/>
      <c r="B36" s="1"/>
      <c r="C36" s="56" t="s">
        <v>9</v>
      </c>
      <c r="D36" s="57"/>
      <c r="E36" s="54"/>
      <c r="F36" s="59" t="s">
        <v>16</v>
      </c>
      <c r="G36" s="54"/>
    </row>
    <row r="37" spans="1:7" ht="21.75">
      <c r="C37" s="56"/>
      <c r="D37" s="267" t="s">
        <v>17</v>
      </c>
      <c r="E37" s="267"/>
      <c r="F37" s="54"/>
      <c r="G37" s="54"/>
    </row>
  </sheetData>
  <mergeCells count="12">
    <mergeCell ref="D37:E37"/>
    <mergeCell ref="A2:G2"/>
    <mergeCell ref="A11:A12"/>
    <mergeCell ref="B11:E12"/>
    <mergeCell ref="F11:F12"/>
    <mergeCell ref="G11:G12"/>
    <mergeCell ref="C23:F23"/>
    <mergeCell ref="D27:E27"/>
    <mergeCell ref="D29:E29"/>
    <mergeCell ref="D31:E31"/>
    <mergeCell ref="D33:E33"/>
    <mergeCell ref="D35:E3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selection activeCell="G37" sqref="A1:G37"/>
    </sheetView>
  </sheetViews>
  <sheetFormatPr defaultRowHeight="15"/>
  <cols>
    <col min="5" max="5" width="15.140625" customWidth="1"/>
    <col min="6" max="6" width="18.42578125" customWidth="1"/>
    <col min="7" max="7" width="19.140625" customWidth="1"/>
  </cols>
  <sheetData>
    <row r="1" spans="1:7" ht="21.75">
      <c r="A1" s="1"/>
      <c r="B1" s="1"/>
      <c r="C1" s="1"/>
      <c r="D1" s="1"/>
      <c r="E1" s="1"/>
      <c r="F1" s="1"/>
      <c r="G1" s="1"/>
    </row>
    <row r="2" spans="1:7" ht="27.75">
      <c r="A2" s="268" t="s">
        <v>20</v>
      </c>
      <c r="B2" s="268"/>
      <c r="C2" s="268"/>
      <c r="D2" s="268"/>
      <c r="E2" s="268"/>
      <c r="F2" s="268"/>
      <c r="G2" s="268"/>
    </row>
    <row r="3" spans="1:7" ht="21.75">
      <c r="A3" s="2"/>
      <c r="B3" s="3"/>
      <c r="C3" s="3"/>
      <c r="D3" s="3"/>
      <c r="E3" s="3"/>
      <c r="F3" s="3"/>
      <c r="G3" s="3"/>
    </row>
    <row r="4" spans="1:7" ht="21.75">
      <c r="A4" s="4" t="s">
        <v>34</v>
      </c>
      <c r="B4" s="2"/>
      <c r="C4" s="2"/>
      <c r="D4" s="2"/>
      <c r="E4" s="2"/>
      <c r="F4" s="2"/>
      <c r="G4" s="2"/>
    </row>
    <row r="5" spans="1:7" ht="21.75">
      <c r="A5" s="5" t="s">
        <v>33</v>
      </c>
      <c r="B5" s="6"/>
      <c r="C5" s="6"/>
      <c r="D5" s="6"/>
      <c r="E5" s="6"/>
      <c r="F5" s="6"/>
      <c r="G5" s="6"/>
    </row>
    <row r="6" spans="1:7" ht="21.75">
      <c r="A6" s="6" t="s">
        <v>7</v>
      </c>
      <c r="B6" s="6"/>
      <c r="C6" s="6"/>
      <c r="D6" s="6"/>
      <c r="E6" s="6"/>
      <c r="F6" s="6"/>
      <c r="G6" s="6"/>
    </row>
    <row r="7" spans="1:7" ht="21.75">
      <c r="A7" s="5" t="s">
        <v>30</v>
      </c>
      <c r="B7" s="6"/>
      <c r="C7" s="6"/>
      <c r="D7" s="6"/>
      <c r="E7" s="6"/>
      <c r="F7" s="6"/>
      <c r="G7" s="6"/>
    </row>
    <row r="8" spans="1:7" ht="21.75">
      <c r="A8" s="6" t="s">
        <v>18</v>
      </c>
      <c r="B8" s="6"/>
      <c r="C8" s="6"/>
      <c r="D8" s="6"/>
      <c r="E8" s="6"/>
      <c r="F8" s="6"/>
      <c r="G8" s="6"/>
    </row>
    <row r="9" spans="1:7" ht="21.75">
      <c r="A9" s="5" t="s">
        <v>21</v>
      </c>
      <c r="B9" s="6"/>
      <c r="C9" s="6"/>
      <c r="D9" s="6"/>
      <c r="E9" s="6"/>
      <c r="F9" s="6"/>
      <c r="G9" s="6"/>
    </row>
    <row r="10" spans="1:7" ht="22.5" thickBot="1">
      <c r="A10" s="1"/>
      <c r="B10" s="1"/>
      <c r="C10" s="1"/>
      <c r="D10" s="1"/>
      <c r="E10" s="1"/>
      <c r="F10" s="1"/>
      <c r="G10" s="7" t="s">
        <v>0</v>
      </c>
    </row>
    <row r="11" spans="1:7" ht="15.75" thickTop="1">
      <c r="A11" s="269" t="s">
        <v>1</v>
      </c>
      <c r="B11" s="271" t="s">
        <v>2</v>
      </c>
      <c r="C11" s="272"/>
      <c r="D11" s="272"/>
      <c r="E11" s="273"/>
      <c r="F11" s="269" t="s">
        <v>3</v>
      </c>
      <c r="G11" s="269" t="s">
        <v>4</v>
      </c>
    </row>
    <row r="12" spans="1:7" ht="15.75" thickBot="1">
      <c r="A12" s="270"/>
      <c r="B12" s="274"/>
      <c r="C12" s="275"/>
      <c r="D12" s="275"/>
      <c r="E12" s="276"/>
      <c r="F12" s="270"/>
      <c r="G12" s="270"/>
    </row>
    <row r="13" spans="1:7" ht="22.5" thickTop="1">
      <c r="A13" s="8">
        <v>1</v>
      </c>
      <c r="B13" s="9" t="s">
        <v>36</v>
      </c>
      <c r="C13" s="10"/>
      <c r="D13" s="11"/>
      <c r="E13" s="12"/>
      <c r="F13" s="13">
        <v>300000</v>
      </c>
      <c r="G13" s="14"/>
    </row>
    <row r="14" spans="1:7" ht="21.75">
      <c r="A14" s="15"/>
      <c r="B14" s="60" t="s">
        <v>19</v>
      </c>
      <c r="C14" s="16"/>
      <c r="D14" s="16"/>
      <c r="E14" s="17"/>
      <c r="F14" s="18"/>
      <c r="G14" s="19"/>
    </row>
    <row r="15" spans="1:7" ht="21.75">
      <c r="A15" s="15"/>
      <c r="B15" s="61"/>
      <c r="C15" s="20"/>
      <c r="D15" s="16"/>
      <c r="E15" s="17"/>
      <c r="F15" s="18"/>
      <c r="G15" s="19"/>
    </row>
    <row r="16" spans="1:7" ht="21.75">
      <c r="A16" s="15"/>
      <c r="B16" s="16"/>
      <c r="C16" s="20"/>
      <c r="D16" s="16"/>
      <c r="E16" s="17"/>
      <c r="F16" s="18"/>
      <c r="G16" s="19"/>
    </row>
    <row r="17" spans="1:7" ht="21.75">
      <c r="A17" s="15"/>
      <c r="B17" s="16"/>
      <c r="C17" s="20"/>
      <c r="D17" s="16"/>
      <c r="E17" s="17"/>
      <c r="F17" s="18"/>
      <c r="G17" s="19"/>
    </row>
    <row r="18" spans="1:7" ht="21.75">
      <c r="A18" s="15"/>
      <c r="B18" s="21"/>
      <c r="C18" s="20"/>
      <c r="D18" s="16"/>
      <c r="E18" s="17"/>
      <c r="F18" s="19"/>
      <c r="G18" s="19"/>
    </row>
    <row r="19" spans="1:7" ht="22.5" thickBot="1">
      <c r="A19" s="22"/>
      <c r="B19" s="23"/>
      <c r="C19" s="24"/>
      <c r="D19" s="25"/>
      <c r="E19" s="26"/>
      <c r="F19" s="27"/>
      <c r="G19" s="27"/>
    </row>
    <row r="20" spans="1:7" ht="22.5" thickTop="1">
      <c r="A20" s="28"/>
      <c r="B20" s="29"/>
      <c r="C20" s="30"/>
      <c r="D20" s="30" t="s">
        <v>5</v>
      </c>
      <c r="E20" s="31"/>
      <c r="F20" s="32">
        <f>F13</f>
        <v>300000</v>
      </c>
      <c r="G20" s="33"/>
    </row>
    <row r="21" spans="1:7" ht="22.5" thickBot="1">
      <c r="A21" s="34"/>
      <c r="B21" s="35"/>
      <c r="C21" s="36"/>
      <c r="D21" s="37"/>
      <c r="E21" s="38"/>
      <c r="F21" s="39"/>
      <c r="G21" s="40"/>
    </row>
    <row r="22" spans="1:7" ht="22.5" thickTop="1">
      <c r="A22" s="41" t="s">
        <v>6</v>
      </c>
      <c r="B22" s="42"/>
      <c r="C22" s="43"/>
      <c r="D22" s="44"/>
      <c r="E22" s="44"/>
      <c r="F22" s="45"/>
      <c r="G22" s="46"/>
    </row>
    <row r="23" spans="1:7" ht="21.75">
      <c r="A23" s="34"/>
      <c r="B23" s="47" t="s">
        <v>22</v>
      </c>
      <c r="C23" s="277" t="s">
        <v>37</v>
      </c>
      <c r="D23" s="277"/>
      <c r="E23" s="277"/>
      <c r="F23" s="277"/>
      <c r="G23" s="48"/>
    </row>
    <row r="24" spans="1:7" ht="22.5" thickBot="1">
      <c r="A24" s="49"/>
      <c r="B24" s="50"/>
      <c r="C24" s="51"/>
      <c r="D24" s="52"/>
      <c r="E24" s="52"/>
      <c r="F24" s="52"/>
      <c r="G24" s="53"/>
    </row>
    <row r="25" spans="1:7" ht="22.5" thickTop="1">
      <c r="A25" s="36"/>
      <c r="B25" s="36"/>
      <c r="C25" s="36"/>
      <c r="D25" s="1"/>
      <c r="E25" s="1"/>
      <c r="F25" s="1"/>
      <c r="G25" s="1"/>
    </row>
    <row r="26" spans="1:7" ht="22.5">
      <c r="A26" s="1"/>
      <c r="B26" s="1"/>
      <c r="C26" s="56"/>
      <c r="D26" s="57"/>
      <c r="E26" s="54"/>
      <c r="F26" s="58"/>
      <c r="G26" s="54"/>
    </row>
    <row r="27" spans="1:7" ht="22.5">
      <c r="A27" s="1"/>
      <c r="B27" s="1"/>
      <c r="C27" s="56"/>
      <c r="D27" s="278"/>
      <c r="E27" s="278"/>
      <c r="F27" s="54"/>
      <c r="G27" s="58"/>
    </row>
    <row r="28" spans="1:7" ht="21.75">
      <c r="A28" s="1"/>
      <c r="B28" s="55"/>
      <c r="C28" s="56" t="s">
        <v>8</v>
      </c>
      <c r="D28" s="57"/>
      <c r="E28" s="54"/>
      <c r="F28" s="54" t="s">
        <v>29</v>
      </c>
      <c r="G28" s="54"/>
    </row>
    <row r="29" spans="1:7" ht="21.75">
      <c r="A29" s="1"/>
      <c r="B29" s="1"/>
      <c r="C29" s="56"/>
      <c r="D29" s="278" t="s">
        <v>28</v>
      </c>
      <c r="E29" s="278"/>
      <c r="F29" s="54"/>
      <c r="G29" s="54"/>
    </row>
    <row r="30" spans="1:7" ht="21.75">
      <c r="A30" s="1"/>
      <c r="B30" s="1"/>
      <c r="C30" s="56" t="s">
        <v>9</v>
      </c>
      <c r="D30" s="57"/>
      <c r="E30" s="54"/>
      <c r="F30" s="54" t="s">
        <v>10</v>
      </c>
      <c r="G30" s="54"/>
    </row>
    <row r="31" spans="1:7" ht="21.75">
      <c r="A31" s="1"/>
      <c r="B31" s="1"/>
      <c r="C31" s="56"/>
      <c r="D31" s="278" t="s">
        <v>11</v>
      </c>
      <c r="E31" s="278"/>
      <c r="F31" s="54"/>
      <c r="G31" s="54"/>
    </row>
    <row r="32" spans="1:7" ht="21.75">
      <c r="A32" s="1"/>
      <c r="B32" s="1"/>
      <c r="C32" s="56" t="s">
        <v>9</v>
      </c>
      <c r="D32" s="57"/>
      <c r="E32" s="54"/>
      <c r="F32" s="54" t="s">
        <v>12</v>
      </c>
      <c r="G32" s="54"/>
    </row>
    <row r="33" spans="1:7" ht="21.75">
      <c r="A33" s="1"/>
      <c r="B33" s="1"/>
      <c r="C33" s="56"/>
      <c r="D33" s="278" t="s">
        <v>13</v>
      </c>
      <c r="E33" s="278"/>
      <c r="F33" s="54"/>
      <c r="G33" s="54"/>
    </row>
    <row r="34" spans="1:7" ht="21.75">
      <c r="A34" s="1"/>
      <c r="B34" s="1"/>
      <c r="C34" s="56" t="s">
        <v>9</v>
      </c>
      <c r="D34" s="57"/>
      <c r="E34" s="54"/>
      <c r="F34" s="59" t="s">
        <v>14</v>
      </c>
      <c r="G34" s="54"/>
    </row>
    <row r="35" spans="1:7" ht="21.75">
      <c r="A35" s="1"/>
      <c r="B35" s="1"/>
      <c r="C35" s="56"/>
      <c r="D35" s="267" t="s">
        <v>15</v>
      </c>
      <c r="E35" s="267"/>
      <c r="F35" s="54"/>
      <c r="G35" s="54"/>
    </row>
    <row r="36" spans="1:7" ht="21.75">
      <c r="A36" s="1"/>
      <c r="B36" s="1"/>
      <c r="C36" s="56" t="s">
        <v>9</v>
      </c>
      <c r="D36" s="57"/>
      <c r="E36" s="54"/>
      <c r="F36" s="59" t="s">
        <v>16</v>
      </c>
      <c r="G36" s="54"/>
    </row>
    <row r="37" spans="1:7" ht="21.75">
      <c r="C37" s="56"/>
      <c r="D37" s="267" t="s">
        <v>17</v>
      </c>
      <c r="E37" s="267"/>
      <c r="F37" s="54"/>
      <c r="G37" s="54"/>
    </row>
  </sheetData>
  <mergeCells count="12">
    <mergeCell ref="D37:E37"/>
    <mergeCell ref="A2:G2"/>
    <mergeCell ref="A11:A12"/>
    <mergeCell ref="B11:E12"/>
    <mergeCell ref="F11:F12"/>
    <mergeCell ref="G11:G12"/>
    <mergeCell ref="C23:F23"/>
    <mergeCell ref="D27:E27"/>
    <mergeCell ref="D29:E29"/>
    <mergeCell ref="D31:E31"/>
    <mergeCell ref="D33:E33"/>
    <mergeCell ref="D35:E3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opLeftCell="A4" workbookViewId="0">
      <selection activeCell="K15" sqref="K15"/>
    </sheetView>
  </sheetViews>
  <sheetFormatPr defaultRowHeight="15"/>
  <cols>
    <col min="5" max="5" width="15.140625" customWidth="1"/>
    <col min="6" max="6" width="18.42578125" customWidth="1"/>
    <col min="7" max="7" width="19.140625" customWidth="1"/>
  </cols>
  <sheetData>
    <row r="1" spans="1:7" ht="21.75">
      <c r="A1" s="1"/>
      <c r="B1" s="1"/>
      <c r="C1" s="1"/>
      <c r="D1" s="1"/>
      <c r="E1" s="1"/>
      <c r="F1" s="1"/>
      <c r="G1" s="1"/>
    </row>
    <row r="2" spans="1:7" ht="27.75">
      <c r="A2" s="268" t="s">
        <v>20</v>
      </c>
      <c r="B2" s="268"/>
      <c r="C2" s="268"/>
      <c r="D2" s="268"/>
      <c r="E2" s="268"/>
      <c r="F2" s="268"/>
      <c r="G2" s="268"/>
    </row>
    <row r="3" spans="1:7" ht="21.75">
      <c r="A3" s="2"/>
      <c r="B3" s="3"/>
      <c r="C3" s="3"/>
      <c r="D3" s="3"/>
      <c r="E3" s="3"/>
      <c r="F3" s="3"/>
      <c r="G3" s="3"/>
    </row>
    <row r="4" spans="1:7" ht="21.75">
      <c r="A4" s="4" t="s">
        <v>43</v>
      </c>
      <c r="B4" s="2"/>
      <c r="C4" s="2"/>
      <c r="D4" s="2"/>
      <c r="E4" s="2"/>
      <c r="F4" s="2"/>
      <c r="G4" s="2"/>
    </row>
    <row r="5" spans="1:7" ht="21.75">
      <c r="A5" s="5" t="s">
        <v>38</v>
      </c>
      <c r="B5" s="6"/>
      <c r="C5" s="6"/>
      <c r="D5" s="6"/>
      <c r="E5" s="6"/>
      <c r="F5" s="6"/>
      <c r="G5" s="6"/>
    </row>
    <row r="6" spans="1:7" ht="21.75">
      <c r="A6" s="6" t="s">
        <v>7</v>
      </c>
      <c r="B6" s="6"/>
      <c r="C6" s="6"/>
      <c r="D6" s="6"/>
      <c r="E6" s="6"/>
      <c r="F6" s="6"/>
      <c r="G6" s="6"/>
    </row>
    <row r="7" spans="1:7" ht="21.75">
      <c r="A7" s="5" t="s">
        <v>30</v>
      </c>
      <c r="B7" s="6"/>
      <c r="C7" s="6"/>
      <c r="D7" s="6"/>
      <c r="E7" s="6"/>
      <c r="F7" s="6"/>
      <c r="G7" s="6"/>
    </row>
    <row r="8" spans="1:7" ht="21.75">
      <c r="A8" s="6" t="s">
        <v>18</v>
      </c>
      <c r="B8" s="6"/>
      <c r="C8" s="6"/>
      <c r="D8" s="6"/>
      <c r="E8" s="6"/>
      <c r="F8" s="6"/>
      <c r="G8" s="6"/>
    </row>
    <row r="9" spans="1:7" ht="21.75">
      <c r="A9" s="5" t="s">
        <v>21</v>
      </c>
      <c r="B9" s="6"/>
      <c r="C9" s="6"/>
      <c r="D9" s="6"/>
      <c r="E9" s="6"/>
      <c r="F9" s="6"/>
      <c r="G9" s="6"/>
    </row>
    <row r="10" spans="1:7" ht="22.5" thickBot="1">
      <c r="A10" s="1"/>
      <c r="B10" s="1"/>
      <c r="C10" s="1"/>
      <c r="D10" s="1"/>
      <c r="E10" s="1"/>
      <c r="F10" s="1"/>
      <c r="G10" s="7" t="s">
        <v>0</v>
      </c>
    </row>
    <row r="11" spans="1:7" ht="15.75" thickTop="1">
      <c r="A11" s="269" t="s">
        <v>1</v>
      </c>
      <c r="B11" s="271" t="s">
        <v>2</v>
      </c>
      <c r="C11" s="272"/>
      <c r="D11" s="272"/>
      <c r="E11" s="273"/>
      <c r="F11" s="269" t="s">
        <v>3</v>
      </c>
      <c r="G11" s="269" t="s">
        <v>4</v>
      </c>
    </row>
    <row r="12" spans="1:7" ht="15.75" thickBot="1">
      <c r="A12" s="270"/>
      <c r="B12" s="274"/>
      <c r="C12" s="275"/>
      <c r="D12" s="275"/>
      <c r="E12" s="276"/>
      <c r="F12" s="270"/>
      <c r="G12" s="270"/>
    </row>
    <row r="13" spans="1:7" ht="22.5" thickTop="1">
      <c r="A13" s="8">
        <v>1</v>
      </c>
      <c r="B13" s="9" t="s">
        <v>45</v>
      </c>
      <c r="C13" s="10"/>
      <c r="D13" s="11"/>
      <c r="E13" s="12"/>
      <c r="F13" s="13">
        <v>2000000</v>
      </c>
      <c r="G13" s="14"/>
    </row>
    <row r="14" spans="1:7" ht="21.75">
      <c r="A14" s="15"/>
      <c r="B14" s="60" t="s">
        <v>40</v>
      </c>
      <c r="C14" s="16"/>
      <c r="D14" s="16"/>
      <c r="E14" s="17"/>
      <c r="F14" s="18"/>
      <c r="G14" s="19"/>
    </row>
    <row r="15" spans="1:7" ht="21.75">
      <c r="A15" s="15"/>
      <c r="B15" s="60" t="s">
        <v>41</v>
      </c>
      <c r="C15" s="20"/>
      <c r="D15" s="16"/>
      <c r="E15" s="17"/>
      <c r="F15" s="18"/>
      <c r="G15" s="19"/>
    </row>
    <row r="16" spans="1:7" ht="21.75">
      <c r="A16" s="15"/>
      <c r="B16" s="60" t="s">
        <v>42</v>
      </c>
      <c r="C16" s="20"/>
      <c r="D16" s="16"/>
      <c r="E16" s="17"/>
      <c r="F16" s="18"/>
      <c r="G16" s="19"/>
    </row>
    <row r="17" spans="1:7" ht="21.75">
      <c r="A17" s="15"/>
      <c r="B17" s="61" t="s">
        <v>44</v>
      </c>
      <c r="C17" s="20"/>
      <c r="D17" s="16"/>
      <c r="E17" s="17"/>
      <c r="F17" s="18"/>
      <c r="G17" s="19"/>
    </row>
    <row r="18" spans="1:7" ht="21.75">
      <c r="A18" s="15"/>
      <c r="B18" s="21"/>
      <c r="C18" s="20"/>
      <c r="D18" s="16"/>
      <c r="E18" s="17"/>
      <c r="F18" s="19"/>
      <c r="G18" s="19"/>
    </row>
    <row r="19" spans="1:7" ht="22.5" thickBot="1">
      <c r="A19" s="22"/>
      <c r="B19" s="23"/>
      <c r="C19" s="24"/>
      <c r="D19" s="25"/>
      <c r="E19" s="26"/>
      <c r="F19" s="27"/>
      <c r="G19" s="27"/>
    </row>
    <row r="20" spans="1:7" ht="22.5" thickTop="1">
      <c r="A20" s="28"/>
      <c r="B20" s="29"/>
      <c r="C20" s="30"/>
      <c r="D20" s="30" t="s">
        <v>5</v>
      </c>
      <c r="E20" s="31"/>
      <c r="F20" s="32">
        <f>F13</f>
        <v>2000000</v>
      </c>
      <c r="G20" s="33"/>
    </row>
    <row r="21" spans="1:7" ht="22.5" thickBot="1">
      <c r="A21" s="34"/>
      <c r="B21" s="35"/>
      <c r="C21" s="36"/>
      <c r="D21" s="37"/>
      <c r="E21" s="38"/>
      <c r="F21" s="39"/>
      <c r="G21" s="40"/>
    </row>
    <row r="22" spans="1:7" ht="22.5" thickTop="1">
      <c r="A22" s="41" t="s">
        <v>6</v>
      </c>
      <c r="B22" s="42"/>
      <c r="C22" s="43"/>
      <c r="D22" s="44"/>
      <c r="E22" s="44"/>
      <c r="F22" s="45"/>
      <c r="G22" s="46"/>
    </row>
    <row r="23" spans="1:7" ht="21.75">
      <c r="A23" s="34"/>
      <c r="B23" s="47" t="s">
        <v>22</v>
      </c>
      <c r="C23" s="277" t="s">
        <v>39</v>
      </c>
      <c r="D23" s="277"/>
      <c r="E23" s="277"/>
      <c r="F23" s="277"/>
      <c r="G23" s="48"/>
    </row>
    <row r="24" spans="1:7" ht="22.5" thickBot="1">
      <c r="A24" s="49"/>
      <c r="B24" s="50"/>
      <c r="C24" s="51"/>
      <c r="D24" s="52"/>
      <c r="E24" s="52"/>
      <c r="F24" s="52"/>
      <c r="G24" s="53"/>
    </row>
    <row r="25" spans="1:7" ht="22.5" thickTop="1">
      <c r="A25" s="36"/>
      <c r="B25" s="36"/>
      <c r="C25" s="36"/>
      <c r="D25" s="1"/>
      <c r="E25" s="1"/>
      <c r="F25" s="1"/>
      <c r="G25" s="1"/>
    </row>
    <row r="26" spans="1:7" ht="22.5">
      <c r="A26" s="1"/>
      <c r="B26" s="1"/>
      <c r="C26" s="56"/>
      <c r="D26" s="57"/>
      <c r="E26" s="54"/>
      <c r="F26" s="58"/>
      <c r="G26" s="54"/>
    </row>
    <row r="27" spans="1:7" ht="22.5">
      <c r="A27" s="1"/>
      <c r="B27" s="1"/>
      <c r="C27" s="56"/>
      <c r="D27" s="278"/>
      <c r="E27" s="278"/>
      <c r="F27" s="54"/>
      <c r="G27" s="58"/>
    </row>
    <row r="28" spans="1:7" ht="21.75">
      <c r="A28" s="1"/>
      <c r="B28" s="55"/>
      <c r="C28" s="56" t="s">
        <v>8</v>
      </c>
      <c r="D28" s="57"/>
      <c r="E28" s="54"/>
      <c r="F28" s="54" t="s">
        <v>29</v>
      </c>
      <c r="G28" s="54"/>
    </row>
    <row r="29" spans="1:7" ht="21.75">
      <c r="A29" s="1"/>
      <c r="B29" s="1"/>
      <c r="C29" s="56"/>
      <c r="D29" s="278" t="s">
        <v>28</v>
      </c>
      <c r="E29" s="278"/>
      <c r="F29" s="54"/>
      <c r="G29" s="54"/>
    </row>
    <row r="30" spans="1:7" ht="21.75">
      <c r="A30" s="1"/>
      <c r="B30" s="1"/>
      <c r="C30" s="56" t="s">
        <v>9</v>
      </c>
      <c r="D30" s="57"/>
      <c r="E30" s="54"/>
      <c r="F30" s="54" t="s">
        <v>10</v>
      </c>
      <c r="G30" s="54"/>
    </row>
    <row r="31" spans="1:7" ht="21.75">
      <c r="A31" s="1"/>
      <c r="B31" s="1"/>
      <c r="C31" s="56"/>
      <c r="D31" s="278" t="s">
        <v>11</v>
      </c>
      <c r="E31" s="278"/>
      <c r="F31" s="54"/>
      <c r="G31" s="54"/>
    </row>
    <row r="32" spans="1:7" ht="21.75">
      <c r="A32" s="1"/>
      <c r="B32" s="1"/>
      <c r="C32" s="56" t="s">
        <v>9</v>
      </c>
      <c r="D32" s="57"/>
      <c r="E32" s="54"/>
      <c r="F32" s="54" t="s">
        <v>12</v>
      </c>
      <c r="G32" s="54"/>
    </row>
    <row r="33" spans="1:7" ht="21.75">
      <c r="A33" s="1"/>
      <c r="B33" s="1"/>
      <c r="C33" s="56"/>
      <c r="D33" s="278" t="s">
        <v>13</v>
      </c>
      <c r="E33" s="278"/>
      <c r="F33" s="54"/>
      <c r="G33" s="54"/>
    </row>
    <row r="34" spans="1:7" ht="21.75">
      <c r="A34" s="1"/>
      <c r="B34" s="1"/>
      <c r="C34" s="56" t="s">
        <v>9</v>
      </c>
      <c r="D34" s="57"/>
      <c r="E34" s="54"/>
      <c r="F34" s="59" t="s">
        <v>14</v>
      </c>
      <c r="G34" s="54"/>
    </row>
    <row r="35" spans="1:7" ht="21.75">
      <c r="A35" s="1"/>
      <c r="B35" s="1"/>
      <c r="C35" s="56"/>
      <c r="D35" s="267" t="s">
        <v>15</v>
      </c>
      <c r="E35" s="267"/>
      <c r="F35" s="54"/>
      <c r="G35" s="54"/>
    </row>
    <row r="36" spans="1:7" ht="21.75">
      <c r="A36" s="1"/>
      <c r="B36" s="1"/>
      <c r="C36" s="56" t="s">
        <v>9</v>
      </c>
      <c r="D36" s="57"/>
      <c r="E36" s="54"/>
      <c r="F36" s="59" t="s">
        <v>16</v>
      </c>
      <c r="G36" s="54"/>
    </row>
    <row r="37" spans="1:7" ht="21.75">
      <c r="C37" s="56"/>
      <c r="D37" s="267" t="s">
        <v>17</v>
      </c>
      <c r="E37" s="267"/>
      <c r="F37" s="54"/>
      <c r="G37" s="54"/>
    </row>
  </sheetData>
  <mergeCells count="12">
    <mergeCell ref="D37:E37"/>
    <mergeCell ref="A2:G2"/>
    <mergeCell ref="A11:A12"/>
    <mergeCell ref="B11:E12"/>
    <mergeCell ref="F11:F12"/>
    <mergeCell ref="G11:G12"/>
    <mergeCell ref="C23:F23"/>
    <mergeCell ref="D27:E27"/>
    <mergeCell ref="D29:E29"/>
    <mergeCell ref="D31:E31"/>
    <mergeCell ref="D33:E33"/>
    <mergeCell ref="D35:E3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9" sqref="M19"/>
    </sheetView>
  </sheetViews>
  <sheetFormatPr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ปร4 - eGP</vt:lpstr>
      <vt:lpstr>ปร5 - eGP</vt:lpstr>
      <vt:lpstr>Sheet2</vt:lpstr>
      <vt:lpstr>Sheet4</vt:lpstr>
      <vt:lpstr>Sheet5</vt:lpstr>
      <vt:lpstr>Sheet6</vt:lpstr>
      <vt:lpstr>Sheet7</vt:lpstr>
      <vt:lpstr>Sheet8</vt:lpstr>
      <vt:lpstr>Sheet6!Print_Area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ปรียนันท์ จุกหอม</cp:lastModifiedBy>
  <cp:lastPrinted>2025-12-24T08:47:17Z</cp:lastPrinted>
  <dcterms:created xsi:type="dcterms:W3CDTF">2024-02-12T04:06:51Z</dcterms:created>
  <dcterms:modified xsi:type="dcterms:W3CDTF">2025-12-25T08:42:12Z</dcterms:modified>
</cp:coreProperties>
</file>